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francis.araujo\Downloads\RELATÓRIO USINA COBERTURA JFPB\ARTEFATOS PUBLICAÇÃO DISPENSA\"/>
    </mc:Choice>
  </mc:AlternateContent>
  <xr:revisionPtr revIDLastSave="0" documentId="13_ncr:1_{0ECCD852-D881-42DA-A5C4-F0753AD152C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lanilha resumo orçamento" sheetId="47" r:id="rId1"/>
    <sheet name="Preços unitários" sheetId="46" r:id="rId2"/>
    <sheet name="Quantitativo MDO" sheetId="43" r:id="rId3"/>
    <sheet name="Cálculo do fator &quot;K&quot;" sheetId="41" r:id="rId4"/>
  </sheets>
  <definedNames>
    <definedName name="_xlnm.Print_Area" localSheetId="3">'Cálculo do fator "K"'!$A$1:$M$38</definedName>
    <definedName name="_xlnm.Print_Area" localSheetId="0">'Planilha resumo orçamento'!$A$1:$J$13</definedName>
    <definedName name="_xlnm.Print_Area" localSheetId="1">'Preços unitários'!$A$1:$L$60</definedName>
    <definedName name="_xlnm.Print_Area" localSheetId="2">'Quantitativo MDO'!$A$1:$H$17</definedName>
    <definedName name="_xlnm.Print_Titles" localSheetId="1">'Preços unitários'!$2:$13</definedName>
    <definedName name="_xlnm.Print_Titles" localSheetId="2">'Quantitativo MDO'!$1:$5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2" i="46" l="1"/>
  <c r="H39" i="46" l="1"/>
  <c r="H31" i="46"/>
  <c r="K55" i="46" l="1"/>
  <c r="F22" i="46" l="1"/>
  <c r="G53" i="46"/>
  <c r="I53" i="46" s="1"/>
  <c r="K53" i="46" s="1"/>
  <c r="G24" i="46" s="1"/>
  <c r="G52" i="46"/>
  <c r="I52" i="46" s="1"/>
  <c r="K52" i="46" s="1"/>
  <c r="G23" i="46" s="1"/>
  <c r="G51" i="46"/>
  <c r="I51" i="46" s="1"/>
  <c r="K51" i="46" s="1"/>
  <c r="G22" i="46" s="1"/>
  <c r="D24" i="46"/>
  <c r="C24" i="46"/>
  <c r="D23" i="46"/>
  <c r="C23" i="46"/>
  <c r="D22" i="46"/>
  <c r="F23" i="46" l="1"/>
  <c r="H23" i="46" s="1"/>
  <c r="H22" i="46"/>
  <c r="F24" i="46" l="1"/>
  <c r="H24" i="46" s="1"/>
  <c r="G14" i="41"/>
  <c r="G15" i="41" s="1"/>
  <c r="I20" i="41" s="1"/>
  <c r="J20" i="41" l="1"/>
  <c r="M20" i="41" s="1"/>
  <c r="I21" i="41"/>
  <c r="I22" i="46" l="1"/>
  <c r="J21" i="41"/>
  <c r="M21" i="41" s="1"/>
  <c r="I31" i="46" l="1"/>
  <c r="J31" i="46" s="1"/>
  <c r="J34" i="46" s="1"/>
  <c r="I39" i="46"/>
  <c r="J39" i="46" s="1"/>
  <c r="J42" i="46" s="1"/>
  <c r="I23" i="46"/>
  <c r="J22" i="46"/>
  <c r="I24" i="46" l="1"/>
  <c r="J24" i="46" s="1"/>
  <c r="J23" i="46"/>
  <c r="J26" i="46" l="1"/>
  <c r="J44" i="46" s="1"/>
  <c r="G10" i="47" l="1"/>
  <c r="H10" i="47" l="1"/>
  <c r="H11" i="4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tc={322FA9E8-91AB-44A6-B725-58159F845800}</author>
    <author>tc={BF170103-064E-43A3-ABF7-1954D54B78DE}</author>
    <author>tc={CA56D88F-15F3-47F7-8390-B7B94AB5DF04}</author>
  </authors>
  <commentList>
    <comment ref="F13" authorId="0" shapeId="0" xr:uid="{322FA9E8-91AB-44A6-B725-58159F8458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Participante deve apresentar índice adequado à composição do valor total de sua proposta.</t>
      </text>
    </comment>
    <comment ref="F14" authorId="1" shapeId="0" xr:uid="{BF170103-064E-43A3-ABF7-1954D54B78D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Participante deve apresentar índice adequado à composição do valor total de sua proposta.</t>
      </text>
    </comment>
    <comment ref="F15" authorId="2" shapeId="0" xr:uid="{CA56D88F-15F3-47F7-8390-B7B94AB5DF0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Participante deve apresentar índice adequado à composição do valor total de sua proposta.</t>
      </text>
    </comment>
  </commentList>
</comments>
</file>

<file path=xl/sharedStrings.xml><?xml version="1.0" encoding="utf-8"?>
<sst xmlns="http://schemas.openxmlformats.org/spreadsheetml/2006/main" count="163" uniqueCount="123">
  <si>
    <t>ITEM</t>
  </si>
  <si>
    <t>%</t>
  </si>
  <si>
    <t>PIS</t>
  </si>
  <si>
    <t>COFINS</t>
  </si>
  <si>
    <t>RESUMO DO CÁLCULO DO FATOR "K"</t>
  </si>
  <si>
    <t>(80% de 1,65%)</t>
  </si>
  <si>
    <t>Cargo</t>
  </si>
  <si>
    <t>Descrição</t>
  </si>
  <si>
    <t>1.1</t>
  </si>
  <si>
    <t>1.2</t>
  </si>
  <si>
    <t>1.3</t>
  </si>
  <si>
    <t>Preço (R$)</t>
  </si>
  <si>
    <t>Categoria</t>
  </si>
  <si>
    <t>Recomendação TCU: Redução de 20% da alíquota do PIS e COFINS</t>
  </si>
  <si>
    <t>(80% de 7,60%)</t>
  </si>
  <si>
    <t>Fator K</t>
  </si>
  <si>
    <t>Observações:</t>
  </si>
  <si>
    <t>Item 1</t>
  </si>
  <si>
    <t>Item 2</t>
  </si>
  <si>
    <t>Item 3</t>
  </si>
  <si>
    <t>Total do Item 2:</t>
  </si>
  <si>
    <t>Total do Item 1:</t>
  </si>
  <si>
    <t>Total do Item 3:</t>
  </si>
  <si>
    <t>Código SINAPI</t>
  </si>
  <si>
    <t xml:space="preserve">Fonte </t>
  </si>
  <si>
    <t>Item</t>
  </si>
  <si>
    <t>unid.</t>
  </si>
  <si>
    <t>TOTAL DO ORÇAMENTO (R$):</t>
  </si>
  <si>
    <t>A</t>
  </si>
  <si>
    <t>B</t>
  </si>
  <si>
    <t>Código SINAPI Insumos</t>
  </si>
  <si>
    <t>3 - O Custo/Hora (R$) do profissional é o mesmo para mensalistas e horistas. A diferenciação do custo de contratação se dá mediante a aplicação dos Encargos Sociais corespondentes a modalidade adotada, ou seja, mnsalista ou horista.</t>
  </si>
  <si>
    <t>UNID.</t>
  </si>
  <si>
    <t>Mês</t>
  </si>
  <si>
    <t>Profissionais</t>
  </si>
  <si>
    <t>C</t>
  </si>
  <si>
    <t>Unid.</t>
  </si>
  <si>
    <t>Serviços de Apoio Técnico</t>
  </si>
  <si>
    <t>Custo horário (R$)</t>
  </si>
  <si>
    <t>Anotação de Responsabilidade Técnica - ART</t>
  </si>
  <si>
    <t>Mercado</t>
  </si>
  <si>
    <t>Plotagem Prancha A0</t>
  </si>
  <si>
    <t>Engenheiro Eletricista (44 horas semanais)</t>
  </si>
  <si>
    <t>Desenhista projetista (44 horas)</t>
  </si>
  <si>
    <t>Auxiliar Técnico/Assistente de Engenharia (44 horas)</t>
  </si>
  <si>
    <t>K1  - Encargos Sociais (ES)</t>
  </si>
  <si>
    <t>K4 - Tributos</t>
  </si>
  <si>
    <t>Fórmulas</t>
  </si>
  <si>
    <t>K = (1+K1+K2)(1+K3)(1+K4)</t>
  </si>
  <si>
    <t>Resultados</t>
  </si>
  <si>
    <t>TRDE</t>
  </si>
  <si>
    <t>TRDE = (1+K3)(1+K4)</t>
  </si>
  <si>
    <t>N/A</t>
  </si>
  <si>
    <t>K3 - Remuneração Bruta da Empresa</t>
  </si>
  <si>
    <t>Despesas Fiscais (DF)</t>
  </si>
  <si>
    <t>Itens que compõem as Despesas Fiscais (DF)</t>
  </si>
  <si>
    <t>3 - Remuneração bruta da Empresa: Estimado em 10% pelo Tribunal de Contas da União - TCU (fl. 99 da publicação Orientações Para Elaboração de Planilhas Orçamentárias de Obras Públicas - Edição 2014).</t>
  </si>
  <si>
    <t>4 - Despesas Fiscais (DF): 3,5% de ISSQN em Recife/PE. PIS e COFINS considerando 20% de compensação nas tarifas cheias (7,6% e 1,65%) no regime de incidência não-cumulativa. A redução do PIS e do CONFINS é recomendada pelo Tribunal de Contas da União - TCU (fls. 104 e 105 da publicação Orientações Para a Elaboração de Planlilhas Orçamentárias de Obras Públicas - Edição de 2014). As empresas proponentes deverão ajustar os percentuais de PIS e de COFINS a suas reais situações tributárias.</t>
  </si>
  <si>
    <t>2 - Administração Central: O percentual aceito pelo Tribunal de Contas da União - TCU para as Despesas relativas à Administração Central, também denominadas Overhead, deve estar situado na faixa de 17% a 20% (Acórdão Nº 508/2018 - TCU).</t>
  </si>
  <si>
    <t>6 - Modelagem  baseada na publicação do TCU Orientações Para Elaboração de Planilhas Orçamentárias de Obras Públicas - Edição 2014 (fls. 97/101).</t>
  </si>
  <si>
    <t>Mão de Obra</t>
  </si>
  <si>
    <t>K2 - Adminstração Central (Overhead)</t>
  </si>
  <si>
    <t xml:space="preserve">I </t>
  </si>
  <si>
    <t>TOTAL (I)</t>
  </si>
  <si>
    <t>DF =  (1/(1-I)-1)*100</t>
  </si>
  <si>
    <t>2.1</t>
  </si>
  <si>
    <t>Custos Operacionais e Administrativos Locais (Despesas Diretas)</t>
  </si>
  <si>
    <t>3.1</t>
  </si>
  <si>
    <t>1 - Preço de Venda (PV) = (CD salários x K) + (CD outros x TRDE), sendo TRDE a Taxa de Ressarcimento de Despesas e Encargos.</t>
  </si>
  <si>
    <t>Encargos Sociais para mensalistas na PB:</t>
  </si>
  <si>
    <t>2 - De acordo com a metodologia do SENAENCO, para o Fator K1 já é considerado em sua composição os Encargos e Benefícios Sociais (ES) de profissionais mensalistas (72,61%). Logo, para que os Encargos Sociais não sejam cobrados em duplicidade, deverão ser eliminados dos insumos de mão de obra mensalista do SINAPI, onde estão inclusos também no percentual de 72,61%.</t>
  </si>
  <si>
    <t>CREA - PB</t>
  </si>
  <si>
    <t>1 - O custo do salário mensal das diversas categorias profissionais é informado no SINAPI com a inclusão dos Encargos Sociais. No caso específico, estão inclusos Encargos Sociais para Paraíba de profissionais mensalistas, com folha de pagamento não desonerada.</t>
  </si>
  <si>
    <t>Desenhista Projetista (44 horas)</t>
  </si>
  <si>
    <t>ISSQN (João Pessoa/PB)</t>
  </si>
  <si>
    <t>PLANILHA DE PREÇOS ESTIMADO - POR M² DE ESTUDOS E PROJETOS DE ARQUITETURA E ENGENHARIA</t>
  </si>
  <si>
    <t>Custo/  mês</t>
  </si>
  <si>
    <t>Custo</t>
  </si>
  <si>
    <t>Custo por M² (R$)</t>
  </si>
  <si>
    <t>ITEM 01</t>
  </si>
  <si>
    <t>DESCRIÇÃO</t>
  </si>
  <si>
    <t>UNIDADE</t>
  </si>
  <si>
    <t>RELAÇÃO</t>
  </si>
  <si>
    <r>
      <t xml:space="preserve">PROFISSIONAIS QUE ATUARÃO NA ELABORAÇÃO DE </t>
    </r>
    <r>
      <rPr>
        <b/>
        <sz val="10"/>
        <color rgb="FF0000CC"/>
        <rFont val="Arial"/>
        <family val="2"/>
      </rPr>
      <t>PROJETO DE MINIGERAÇÃO FOTOVOLTAICA</t>
    </r>
  </si>
  <si>
    <t>Licitação:</t>
  </si>
  <si>
    <t>Processo:</t>
  </si>
  <si>
    <t>Órgão:</t>
  </si>
  <si>
    <t>Justiça Federal na Paraíba</t>
  </si>
  <si>
    <t>(METODOLOGIA - PLANILHA DE CÁLCULO DO FATOR K)</t>
  </si>
  <si>
    <t>(METODOLOGIA - PLANILHA DE FORMAÇÃO DE PREÇOS UNITÁRIOS)</t>
  </si>
  <si>
    <t>(METODOLOGIA - PLANILHA DE CÁLCULO DO QUANTITATIVO DA MÃO DE OBRA)</t>
  </si>
  <si>
    <t>(METODOLOGIA - PLANILHA RESUMO DO ORÇAMENTO ESTIMADO)</t>
  </si>
  <si>
    <t>QUANT.</t>
  </si>
  <si>
    <t>DESCRIÇAO DO SERVIÇO</t>
  </si>
  <si>
    <t>PREÇO UNIT. (R$)</t>
  </si>
  <si>
    <t>PREÇO TOTAL (R$)</t>
  </si>
  <si>
    <t>VALOR GLOBAL ESTIMADO DO GRUPO (G1)</t>
  </si>
  <si>
    <t>PLANILHA ORÇAMENTÁRIA CONSOLIDADA - METODOLOGIA DO FATOR "K"</t>
  </si>
  <si>
    <t>PLANILHA RESUMO DO ORÇAMENTO ESTIMADO - POR M² DE PROJETOS DE ARQUITETURA E ENGENHARIA</t>
  </si>
  <si>
    <r>
      <t>CUSTOS SERVIÇOS DE ENGENHARIA E ARQUITETURA CONSULTIVA/PROJETOS
ÁREA DE ATÉ 5.000 M² (</t>
    </r>
    <r>
      <rPr>
        <b/>
        <sz val="12"/>
        <rFont val="Arial Black"/>
        <family val="2"/>
      </rPr>
      <t>G1</t>
    </r>
    <r>
      <rPr>
        <b/>
        <sz val="12"/>
        <color rgb="FF0000CC"/>
        <rFont val="Arial Black"/>
        <family val="2"/>
      </rPr>
      <t>)</t>
    </r>
  </si>
  <si>
    <r>
      <rPr>
        <b/>
        <sz val="12"/>
        <color rgb="FF0000CC"/>
        <rFont val="Arial"/>
        <family val="2"/>
      </rPr>
      <t>ITEM 01</t>
    </r>
    <r>
      <rPr>
        <b/>
        <sz val="12"/>
        <color theme="1"/>
        <rFont val="Arial"/>
        <family val="2"/>
      </rPr>
      <t xml:space="preserve"> - SERVIÇOS DE ENGENHARIA CONSULTIVA PARA ELABORAÇÃO DE PROJETO DE MINIGERAÇÃO FOTOVOLTAICA - </t>
    </r>
    <r>
      <rPr>
        <b/>
        <sz val="12"/>
        <color rgb="FF0000CC"/>
        <rFont val="Arial"/>
        <family val="2"/>
      </rPr>
      <t>POR M² DE ÁREA</t>
    </r>
  </si>
  <si>
    <t>Equipe de Planejamento</t>
  </si>
  <si>
    <t>CÁLCULO DO CUSTO COM SALÁRIOS DOS PROFISSIONAIS MENSALISTAS - INSUMOS SINAPI: Julho/2026</t>
  </si>
  <si>
    <t>Referência: SINAPI - Paraíba - Julho/2026</t>
  </si>
  <si>
    <t>Engenheiro Eletricista - Cód. Engenheiro Civil de Obra Pleno (44 horas)</t>
  </si>
  <si>
    <r>
      <t xml:space="preserve">Serviços de engenharia consultiva para elaboração de </t>
    </r>
    <r>
      <rPr>
        <b/>
        <sz val="12"/>
        <color theme="1"/>
        <rFont val="Arial"/>
        <family val="2"/>
      </rPr>
      <t>projeto de minigeração fotovoltaica</t>
    </r>
    <r>
      <rPr>
        <sz val="12"/>
        <color theme="1"/>
        <rFont val="Arial"/>
        <family val="2"/>
      </rPr>
      <t xml:space="preserve"> - por m² de área</t>
    </r>
  </si>
  <si>
    <r>
      <t xml:space="preserve">ESTIMATIVA DE MESES DE TRABALHO - FATOR "K"
</t>
    </r>
    <r>
      <rPr>
        <b/>
        <sz val="12"/>
        <color rgb="FFFFFF00"/>
        <rFont val="Arial"/>
        <family val="2"/>
      </rPr>
      <t>ATÉ 5.000 M² DE ÁREA</t>
    </r>
  </si>
  <si>
    <t>SEI nº 0002826-25.2026.4.05.7400</t>
  </si>
  <si>
    <r>
      <t xml:space="preserve">ARQUITETURA E ENGENHARIA CONSULTIVA PARA ELABORAÇÃO DE ESTUDOS E PROJETOS - </t>
    </r>
    <r>
      <rPr>
        <sz val="10"/>
        <color rgb="FFFFFF00"/>
        <rFont val="Arial"/>
        <family val="2"/>
      </rPr>
      <t>ATÉ 5.000 M² DE ÁREA</t>
    </r>
  </si>
  <si>
    <t>5- Encargos sociais: SINAPI/PB - sem desoneração, mão de obra mensalista - percentual de 69,92%  incidentes sobre a mão de obra.</t>
  </si>
  <si>
    <t>CUSTOS SERVIÇOS DE ENGENHARIA E ARQUITETURA CONSULTIVA/PROJETOS - ÁREA DE ATÉ 5.000 m²</t>
  </si>
  <si>
    <t>QUANT./m²</t>
  </si>
  <si>
    <t>Horas/mês</t>
  </si>
  <si>
    <t>Horas de trabalho semanais</t>
  </si>
  <si>
    <t>Custo/mês sem leis sociais (R$)</t>
  </si>
  <si>
    <t>Custo/mês com leis sociais (R$)</t>
  </si>
  <si>
    <t>Quant. / m²</t>
  </si>
  <si>
    <t>Custo por m² (R$)</t>
  </si>
  <si>
    <t>Preço por m² (R$)</t>
  </si>
  <si>
    <t>Custo/mês sem leis sociais (R$)*</t>
  </si>
  <si>
    <t>*Conforme horas semanais de trabalho</t>
  </si>
  <si>
    <t>4 - Base SINAPI referência Julho/2026</t>
  </si>
  <si>
    <t>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</si>
</sst>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0.0000%"/>
    <numFmt numFmtId="167" formatCode="_(&quot;R$ &quot;* #,##0.00_);_(&quot;R$ &quot;* \(#,##0.00\);_(&quot;R$ &quot;* &quot;-&quot;??_);_(@_)"/>
    <numFmt numFmtId="168" formatCode="0.0000000"/>
    <numFmt numFmtId="169" formatCode="0.00000000"/>
    <numFmt numFmtId="170" formatCode="#,##0.0000"/>
    <numFmt numFmtId="171" formatCode="0.0000"/>
    <numFmt numFmtId="172" formatCode="#,##0.00000"/>
    <numFmt numFmtId="173" formatCode="0.00000"/>
    <numFmt numFmtId="174" formatCode="&quot;R$&quot;\ #,##0.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1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0000CC"/>
      <name val="Arial Black"/>
      <family val="2"/>
    </font>
    <font>
      <sz val="12"/>
      <color rgb="FF0000CC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CC"/>
      <name val="Arial"/>
      <family val="2"/>
    </font>
    <font>
      <b/>
      <sz val="11"/>
      <color theme="1"/>
      <name val="Arial"/>
      <family val="2"/>
    </font>
    <font>
      <b/>
      <sz val="11"/>
      <color rgb="FF0000CC"/>
      <name val="Arial"/>
      <family val="2"/>
    </font>
    <font>
      <b/>
      <sz val="10"/>
      <color rgb="FF0000CC"/>
      <name val="Arial"/>
      <family val="2"/>
    </font>
    <font>
      <sz val="11"/>
      <color rgb="FF0000CC"/>
      <name val="Arial Black"/>
      <family val="2"/>
    </font>
    <font>
      <b/>
      <sz val="12"/>
      <name val="Arial Black"/>
      <family val="2"/>
    </font>
    <font>
      <b/>
      <sz val="12"/>
      <color rgb="FFFFFF00"/>
      <name val="Arial"/>
      <family val="2"/>
    </font>
    <font>
      <sz val="18"/>
      <color rgb="FF0000CC"/>
      <name val="Aharoni"/>
      <charset val="177"/>
    </font>
    <font>
      <b/>
      <sz val="14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8"/>
      <color theme="0" tint="-0.499984740745262"/>
      <name val="Arial"/>
      <family val="2"/>
    </font>
    <font>
      <sz val="18"/>
      <color rgb="FF0000CC"/>
      <name val="Arial"/>
      <family val="2"/>
    </font>
    <font>
      <b/>
      <sz val="14"/>
      <color theme="1"/>
      <name val="Arial"/>
      <family val="2"/>
    </font>
    <font>
      <sz val="10"/>
      <color theme="0"/>
      <name val="Arial"/>
      <family val="2"/>
    </font>
    <font>
      <sz val="10"/>
      <color rgb="FFFFFF00"/>
      <name val="Arial"/>
      <family val="2"/>
    </font>
    <font>
      <sz val="11"/>
      <color theme="5"/>
      <name val="Arial"/>
      <family val="2"/>
    </font>
    <font>
      <sz val="12"/>
      <color rgb="FF0000CC"/>
      <name val="Arial"/>
      <family val="2"/>
    </font>
    <font>
      <sz val="11"/>
      <color rgb="FF0000CC"/>
      <name val="Arial"/>
      <family val="2"/>
    </font>
    <font>
      <sz val="11"/>
      <name val="Arial"/>
      <family val="2"/>
    </font>
    <font>
      <sz val="16"/>
      <color rgb="FF0000CC"/>
      <name val="Arial"/>
      <family val="2"/>
    </font>
    <font>
      <sz val="9"/>
      <color indexed="81"/>
      <name val="Segoe UI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397">
    <xf numFmtId="0" fontId="0" fillId="0" borderId="0"/>
    <xf numFmtId="0" fontId="4" fillId="0" borderId="0"/>
    <xf numFmtId="0" fontId="5" fillId="0" borderId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" borderId="2" applyNumberFormat="0" applyFont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 applyAlignment="1">
      <alignment horizontal="center" vertical="center"/>
    </xf>
    <xf numFmtId="10" fontId="10" fillId="16" borderId="5" xfId="0" applyNumberFormat="1" applyFont="1" applyFill="1" applyBorder="1" applyAlignment="1">
      <alignment horizontal="center" vertical="center"/>
    </xf>
    <xf numFmtId="0" fontId="2" fillId="18" borderId="13" xfId="0" applyFont="1" applyFill="1" applyBorder="1" applyAlignment="1">
      <alignment horizontal="left"/>
    </xf>
    <xf numFmtId="0" fontId="2" fillId="18" borderId="0" xfId="0" applyFont="1" applyFill="1" applyAlignment="1">
      <alignment horizontal="left"/>
    </xf>
    <xf numFmtId="0" fontId="2" fillId="18" borderId="18" xfId="0" applyFont="1" applyFill="1" applyBorder="1" applyAlignment="1">
      <alignment horizontal="left"/>
    </xf>
    <xf numFmtId="0" fontId="6" fillId="18" borderId="0" xfId="0" applyFont="1" applyFill="1" applyAlignment="1">
      <alignment horizontal="center" vertical="center"/>
    </xf>
    <xf numFmtId="0" fontId="17" fillId="28" borderId="1" xfId="0" applyFont="1" applyFill="1" applyBorder="1" applyAlignment="1">
      <alignment horizontal="center" vertical="center"/>
    </xf>
    <xf numFmtId="0" fontId="6" fillId="18" borderId="0" xfId="0" applyFont="1" applyFill="1" applyAlignment="1">
      <alignment horizontal="center" vertical="center" wrapText="1"/>
    </xf>
    <xf numFmtId="0" fontId="18" fillId="22" borderId="11" xfId="0" applyFont="1" applyFill="1" applyBorder="1" applyAlignment="1">
      <alignment horizontal="center" vertical="center"/>
    </xf>
    <xf numFmtId="0" fontId="18" fillId="22" borderId="11" xfId="0" applyFont="1" applyFill="1" applyBorder="1" applyAlignment="1">
      <alignment horizontal="center" vertical="center" wrapText="1"/>
    </xf>
    <xf numFmtId="9" fontId="0" fillId="0" borderId="0" xfId="384" applyFont="1"/>
    <xf numFmtId="9" fontId="14" fillId="0" borderId="0" xfId="384" applyFont="1"/>
    <xf numFmtId="9" fontId="13" fillId="0" borderId="0" xfId="384" applyFont="1"/>
    <xf numFmtId="9" fontId="12" fillId="0" borderId="0" xfId="384" applyFont="1"/>
    <xf numFmtId="174" fontId="27" fillId="0" borderId="0" xfId="0" applyNumberFormat="1" applyFont="1" applyAlignment="1">
      <alignment horizontal="center" vertical="center"/>
    </xf>
    <xf numFmtId="9" fontId="0" fillId="0" borderId="0" xfId="384" applyFont="1" applyBorder="1"/>
    <xf numFmtId="174" fontId="0" fillId="0" borderId="0" xfId="0" applyNumberFormat="1"/>
    <xf numFmtId="0" fontId="19" fillId="15" borderId="1" xfId="0" applyFont="1" applyFill="1" applyBorder="1" applyAlignment="1">
      <alignment horizontal="center" vertical="center"/>
    </xf>
    <xf numFmtId="0" fontId="19" fillId="15" borderId="1" xfId="0" applyFont="1" applyFill="1" applyBorder="1" applyAlignment="1">
      <alignment horizontal="left" vertical="center" wrapText="1"/>
    </xf>
    <xf numFmtId="0" fontId="1" fillId="21" borderId="1" xfId="0" applyFont="1" applyFill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18" borderId="0" xfId="0" applyFont="1" applyFill="1" applyAlignment="1">
      <alignment horizontal="center" vertical="center"/>
    </xf>
    <xf numFmtId="10" fontId="19" fillId="17" borderId="7" xfId="384" applyNumberFormat="1" applyFont="1" applyFill="1" applyBorder="1" applyAlignment="1">
      <alignment horizontal="center" vertical="center"/>
    </xf>
    <xf numFmtId="9" fontId="1" fillId="16" borderId="15" xfId="384" applyFont="1" applyFill="1" applyBorder="1" applyAlignment="1">
      <alignment horizontal="center" vertical="center"/>
    </xf>
    <xf numFmtId="170" fontId="1" fillId="23" borderId="16" xfId="0" applyNumberFormat="1" applyFont="1" applyFill="1" applyBorder="1" applyAlignment="1">
      <alignment horizontal="center" vertical="center"/>
    </xf>
    <xf numFmtId="9" fontId="1" fillId="16" borderId="6" xfId="384" applyFont="1" applyFill="1" applyBorder="1" applyAlignment="1">
      <alignment horizontal="center" vertical="center"/>
    </xf>
    <xf numFmtId="170" fontId="1" fillId="23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0" fontId="1" fillId="20" borderId="5" xfId="384" applyNumberFormat="1" applyFont="1" applyFill="1" applyBorder="1" applyAlignment="1">
      <alignment horizontal="center" vertical="center"/>
    </xf>
    <xf numFmtId="10" fontId="1" fillId="0" borderId="0" xfId="0" applyNumberFormat="1" applyFont="1" applyAlignment="1">
      <alignment vertical="center"/>
    </xf>
    <xf numFmtId="10" fontId="1" fillId="0" borderId="0" xfId="384" applyNumberFormat="1" applyFont="1" applyAlignment="1">
      <alignment vertical="center"/>
    </xf>
    <xf numFmtId="169" fontId="1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9" fontId="19" fillId="0" borderId="0" xfId="384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30" borderId="0" xfId="0" applyNumberFormat="1" applyFont="1" applyFill="1" applyAlignment="1">
      <alignment horizontal="center" vertical="center"/>
    </xf>
    <xf numFmtId="168" fontId="1" fillId="15" borderId="1" xfId="0" applyNumberFormat="1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4" fontId="1" fillId="21" borderId="1" xfId="0" applyNumberFormat="1" applyFont="1" applyFill="1" applyBorder="1" applyAlignment="1">
      <alignment horizontal="center" vertical="center"/>
    </xf>
    <xf numFmtId="44" fontId="1" fillId="0" borderId="0" xfId="0" applyNumberFormat="1" applyFont="1" applyAlignment="1">
      <alignment vertical="center"/>
    </xf>
    <xf numFmtId="0" fontId="36" fillId="22" borderId="0" xfId="0" applyFont="1" applyFill="1" applyAlignment="1">
      <alignment vertical="center"/>
    </xf>
    <xf numFmtId="4" fontId="36" fillId="22" borderId="0" xfId="0" applyNumberFormat="1" applyFont="1" applyFill="1" applyAlignment="1">
      <alignment horizontal="center" vertical="center"/>
    </xf>
    <xf numFmtId="4" fontId="36" fillId="22" borderId="0" xfId="0" applyNumberFormat="1" applyFont="1" applyFill="1" applyAlignment="1">
      <alignment vertical="center"/>
    </xf>
    <xf numFmtId="0" fontId="20" fillId="22" borderId="13" xfId="0" applyFont="1" applyFill="1" applyBorder="1" applyAlignment="1">
      <alignment horizontal="center" vertical="center"/>
    </xf>
    <xf numFmtId="0" fontId="36" fillId="22" borderId="0" xfId="0" applyFont="1" applyFill="1" applyAlignment="1">
      <alignment horizontal="center" vertical="center"/>
    </xf>
    <xf numFmtId="2" fontId="36" fillId="22" borderId="18" xfId="0" applyNumberFormat="1" applyFont="1" applyFill="1" applyBorder="1" applyAlignment="1">
      <alignment horizontal="right" vertical="center"/>
    </xf>
    <xf numFmtId="10" fontId="36" fillId="22" borderId="13" xfId="0" applyNumberFormat="1" applyFont="1" applyFill="1" applyBorder="1" applyAlignment="1">
      <alignment horizontal="center" vertical="center"/>
    </xf>
    <xf numFmtId="0" fontId="20" fillId="22" borderId="11" xfId="0" applyFont="1" applyFill="1" applyBorder="1" applyAlignment="1">
      <alignment horizontal="center" vertical="center" wrapText="1"/>
    </xf>
    <xf numFmtId="0" fontId="20" fillId="22" borderId="45" xfId="0" applyFont="1" applyFill="1" applyBorder="1" applyAlignment="1">
      <alignment horizontal="center" vertical="center" wrapText="1"/>
    </xf>
    <xf numFmtId="0" fontId="20" fillId="22" borderId="4" xfId="0" applyFont="1" applyFill="1" applyBorder="1" applyAlignment="1">
      <alignment horizontal="center" vertical="center"/>
    </xf>
    <xf numFmtId="0" fontId="19" fillId="18" borderId="0" xfId="0" applyFont="1" applyFill="1" applyAlignment="1">
      <alignment horizontal="center" vertical="center"/>
    </xf>
    <xf numFmtId="4" fontId="19" fillId="18" borderId="0" xfId="0" applyNumberFormat="1" applyFont="1" applyFill="1" applyAlignment="1">
      <alignment vertical="center"/>
    </xf>
    <xf numFmtId="4" fontId="1" fillId="24" borderId="16" xfId="0" applyNumberFormat="1" applyFont="1" applyFill="1" applyBorder="1" applyAlignment="1">
      <alignment horizontal="right" vertical="center"/>
    </xf>
    <xf numFmtId="4" fontId="1" fillId="17" borderId="43" xfId="0" applyNumberFormat="1" applyFont="1" applyFill="1" applyBorder="1" applyAlignment="1">
      <alignment horizontal="center" vertical="center" wrapText="1"/>
    </xf>
    <xf numFmtId="4" fontId="1" fillId="17" borderId="20" xfId="0" applyNumberFormat="1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/>
    </xf>
    <xf numFmtId="0" fontId="36" fillId="22" borderId="18" xfId="0" applyFont="1" applyFill="1" applyBorder="1" applyAlignment="1">
      <alignment vertical="center"/>
    </xf>
    <xf numFmtId="0" fontId="36" fillId="22" borderId="13" xfId="0" applyFont="1" applyFill="1" applyBorder="1" applyAlignment="1">
      <alignment vertical="center"/>
    </xf>
    <xf numFmtId="0" fontId="19" fillId="18" borderId="13" xfId="0" applyFont="1" applyFill="1" applyBorder="1" applyAlignment="1">
      <alignment horizontal="left" vertical="center"/>
    </xf>
    <xf numFmtId="0" fontId="19" fillId="18" borderId="0" xfId="0" applyFont="1" applyFill="1" applyAlignment="1">
      <alignment horizontal="left" vertical="center"/>
    </xf>
    <xf numFmtId="0" fontId="19" fillId="18" borderId="18" xfId="0" applyFont="1" applyFill="1" applyBorder="1" applyAlignment="1">
      <alignment horizontal="left" vertical="center"/>
    </xf>
    <xf numFmtId="0" fontId="1" fillId="24" borderId="0" xfId="0" applyFont="1" applyFill="1" applyAlignment="1">
      <alignment vertical="center"/>
    </xf>
    <xf numFmtId="0" fontId="1" fillId="26" borderId="0" xfId="0" applyFont="1" applyFill="1" applyAlignment="1">
      <alignment vertical="center"/>
    </xf>
    <xf numFmtId="0" fontId="17" fillId="28" borderId="1" xfId="0" applyFont="1" applyFill="1" applyBorder="1" applyAlignment="1">
      <alignment horizontal="left" vertical="center" wrapText="1"/>
    </xf>
    <xf numFmtId="174" fontId="22" fillId="25" borderId="12" xfId="0" applyNumberFormat="1" applyFont="1" applyFill="1" applyBorder="1" applyAlignment="1">
      <alignment horizontal="right" vertical="center"/>
    </xf>
    <xf numFmtId="174" fontId="22" fillId="25" borderId="14" xfId="0" applyNumberFormat="1" applyFont="1" applyFill="1" applyBorder="1" applyAlignment="1">
      <alignment horizontal="right" vertical="center"/>
    </xf>
    <xf numFmtId="0" fontId="15" fillId="25" borderId="3" xfId="0" applyFont="1" applyFill="1" applyBorder="1" applyAlignment="1">
      <alignment horizontal="center" vertical="center" wrapText="1"/>
    </xf>
    <xf numFmtId="0" fontId="16" fillId="25" borderId="9" xfId="0" applyFont="1" applyFill="1" applyBorder="1" applyAlignment="1">
      <alignment horizontal="center" vertical="center" wrapText="1"/>
    </xf>
    <xf numFmtId="0" fontId="16" fillId="25" borderId="14" xfId="0" applyFont="1" applyFill="1" applyBorder="1" applyAlignment="1">
      <alignment horizontal="center" vertical="center" wrapText="1"/>
    </xf>
    <xf numFmtId="0" fontId="2" fillId="17" borderId="33" xfId="0" applyFont="1" applyFill="1" applyBorder="1" applyAlignment="1">
      <alignment horizontal="left"/>
    </xf>
    <xf numFmtId="0" fontId="2" fillId="17" borderId="34" xfId="0" applyFont="1" applyFill="1" applyBorder="1" applyAlignment="1">
      <alignment horizontal="left"/>
    </xf>
    <xf numFmtId="0" fontId="2" fillId="17" borderId="35" xfId="0" applyFont="1" applyFill="1" applyBorder="1" applyAlignment="1">
      <alignment horizontal="left"/>
    </xf>
    <xf numFmtId="0" fontId="18" fillId="22" borderId="46" xfId="0" applyFont="1" applyFill="1" applyBorder="1" applyAlignment="1">
      <alignment horizontal="center" vertical="center"/>
    </xf>
    <xf numFmtId="0" fontId="18" fillId="22" borderId="48" xfId="0" applyFont="1" applyFill="1" applyBorder="1" applyAlignment="1">
      <alignment horizontal="center" vertical="center"/>
    </xf>
    <xf numFmtId="0" fontId="18" fillId="22" borderId="41" xfId="0" applyFont="1" applyFill="1" applyBorder="1" applyAlignment="1">
      <alignment horizontal="center" vertical="center" wrapText="1"/>
    </xf>
    <xf numFmtId="0" fontId="18" fillId="22" borderId="45" xfId="0" applyFont="1" applyFill="1" applyBorder="1" applyAlignment="1">
      <alignment horizontal="center" vertical="center" wrapText="1"/>
    </xf>
    <xf numFmtId="174" fontId="20" fillId="25" borderId="56" xfId="0" applyNumberFormat="1" applyFont="1" applyFill="1" applyBorder="1" applyAlignment="1">
      <alignment horizontal="center" vertical="center"/>
    </xf>
    <xf numFmtId="174" fontId="20" fillId="25" borderId="23" xfId="0" applyNumberFormat="1" applyFont="1" applyFill="1" applyBorder="1" applyAlignment="1">
      <alignment horizontal="center" vertical="center"/>
    </xf>
    <xf numFmtId="174" fontId="20" fillId="25" borderId="57" xfId="0" applyNumberFormat="1" applyFont="1" applyFill="1" applyBorder="1" applyAlignment="1">
      <alignment horizontal="center" vertical="center"/>
    </xf>
    <xf numFmtId="174" fontId="20" fillId="25" borderId="18" xfId="0" applyNumberFormat="1" applyFont="1" applyFill="1" applyBorder="1" applyAlignment="1">
      <alignment horizontal="center" vertical="center"/>
    </xf>
    <xf numFmtId="174" fontId="20" fillId="25" borderId="39" xfId="0" applyNumberFormat="1" applyFont="1" applyFill="1" applyBorder="1" applyAlignment="1">
      <alignment horizontal="center" vertical="center"/>
    </xf>
    <xf numFmtId="174" fontId="20" fillId="25" borderId="21" xfId="0" applyNumberFormat="1" applyFont="1" applyFill="1" applyBorder="1" applyAlignment="1">
      <alignment horizontal="center" vertical="center"/>
    </xf>
    <xf numFmtId="0" fontId="19" fillId="17" borderId="24" xfId="0" applyFont="1" applyFill="1" applyBorder="1" applyAlignment="1">
      <alignment horizontal="center" vertical="center"/>
    </xf>
    <xf numFmtId="0" fontId="19" fillId="17" borderId="22" xfId="0" applyFont="1" applyFill="1" applyBorder="1" applyAlignment="1">
      <alignment horizontal="center" vertical="center"/>
    </xf>
    <xf numFmtId="0" fontId="19" fillId="17" borderId="58" xfId="0" applyFont="1" applyFill="1" applyBorder="1" applyAlignment="1">
      <alignment horizontal="center" vertical="center"/>
    </xf>
    <xf numFmtId="0" fontId="19" fillId="17" borderId="13" xfId="0" applyFont="1" applyFill="1" applyBorder="1" applyAlignment="1">
      <alignment horizontal="center" vertical="center"/>
    </xf>
    <xf numFmtId="0" fontId="19" fillId="17" borderId="0" xfId="0" applyFont="1" applyFill="1" applyAlignment="1">
      <alignment horizontal="center" vertical="center"/>
    </xf>
    <xf numFmtId="0" fontId="19" fillId="17" borderId="49" xfId="0" applyFont="1" applyFill="1" applyBorder="1" applyAlignment="1">
      <alignment horizontal="center" vertical="center"/>
    </xf>
    <xf numFmtId="0" fontId="19" fillId="17" borderId="19" xfId="0" applyFont="1" applyFill="1" applyBorder="1" applyAlignment="1">
      <alignment horizontal="center" vertical="center"/>
    </xf>
    <xf numFmtId="0" fontId="19" fillId="17" borderId="20" xfId="0" applyFont="1" applyFill="1" applyBorder="1" applyAlignment="1">
      <alignment horizontal="center" vertical="center"/>
    </xf>
    <xf numFmtId="0" fontId="19" fillId="17" borderId="40" xfId="0" applyFont="1" applyFill="1" applyBorder="1" applyAlignment="1">
      <alignment horizontal="center" vertical="center"/>
    </xf>
    <xf numFmtId="0" fontId="19" fillId="22" borderId="30" xfId="0" applyFont="1" applyFill="1" applyBorder="1" applyAlignment="1">
      <alignment horizontal="center" vertical="center"/>
    </xf>
    <xf numFmtId="0" fontId="19" fillId="22" borderId="10" xfId="0" applyFont="1" applyFill="1" applyBorder="1" applyAlignment="1">
      <alignment horizontal="center" vertical="center"/>
    </xf>
    <xf numFmtId="4" fontId="20" fillId="22" borderId="12" xfId="0" applyNumberFormat="1" applyFont="1" applyFill="1" applyBorder="1" applyAlignment="1">
      <alignment horizontal="center" vertical="center"/>
    </xf>
    <xf numFmtId="4" fontId="20" fillId="22" borderId="14" xfId="0" applyNumberFormat="1" applyFont="1" applyFill="1" applyBorder="1" applyAlignment="1">
      <alignment horizontal="center" vertical="center"/>
    </xf>
    <xf numFmtId="0" fontId="19" fillId="17" borderId="3" xfId="0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horizontal="center" vertical="center"/>
    </xf>
    <xf numFmtId="0" fontId="19" fillId="17" borderId="14" xfId="0" applyFont="1" applyFill="1" applyBorder="1" applyAlignment="1">
      <alignment horizontal="center" vertical="center"/>
    </xf>
    <xf numFmtId="4" fontId="1" fillId="17" borderId="28" xfId="0" applyNumberFormat="1" applyFont="1" applyFill="1" applyBorder="1" applyAlignment="1">
      <alignment horizontal="center" vertical="center" wrapText="1"/>
    </xf>
    <xf numFmtId="4" fontId="1" fillId="17" borderId="8" xfId="0" applyNumberFormat="1" applyFont="1" applyFill="1" applyBorder="1" applyAlignment="1">
      <alignment horizontal="center" vertical="center" wrapText="1"/>
    </xf>
    <xf numFmtId="4" fontId="1" fillId="17" borderId="39" xfId="0" applyNumberFormat="1" applyFont="1" applyFill="1" applyBorder="1" applyAlignment="1">
      <alignment horizontal="center" vertical="center" wrapText="1"/>
    </xf>
    <xf numFmtId="4" fontId="1" fillId="17" borderId="40" xfId="0" applyNumberFormat="1" applyFont="1" applyFill="1" applyBorder="1" applyAlignment="1">
      <alignment horizontal="center" vertical="center" wrapText="1"/>
    </xf>
    <xf numFmtId="0" fontId="19" fillId="17" borderId="30" xfId="0" applyFont="1" applyFill="1" applyBorder="1" applyAlignment="1">
      <alignment horizontal="center" vertical="center"/>
    </xf>
    <xf numFmtId="0" fontId="19" fillId="17" borderId="10" xfId="0" applyFont="1" applyFill="1" applyBorder="1" applyAlignment="1">
      <alignment horizontal="center" vertical="center"/>
    </xf>
    <xf numFmtId="0" fontId="19" fillId="17" borderId="10" xfId="0" applyFont="1" applyFill="1" applyBorder="1" applyAlignment="1">
      <alignment horizontal="left" vertical="center"/>
    </xf>
    <xf numFmtId="0" fontId="19" fillId="17" borderId="12" xfId="0" applyFont="1" applyFill="1" applyBorder="1" applyAlignment="1">
      <alignment horizontal="left" vertical="center"/>
    </xf>
    <xf numFmtId="0" fontId="19" fillId="17" borderId="31" xfId="0" applyFont="1" applyFill="1" applyBorder="1" applyAlignment="1">
      <alignment horizontal="left" vertical="center"/>
    </xf>
    <xf numFmtId="0" fontId="20" fillId="22" borderId="41" xfId="0" applyFont="1" applyFill="1" applyBorder="1" applyAlignment="1">
      <alignment horizontal="center" vertical="center" wrapText="1"/>
    </xf>
    <xf numFmtId="0" fontId="20" fillId="22" borderId="45" xfId="0" applyFont="1" applyFill="1" applyBorder="1" applyAlignment="1">
      <alignment horizontal="center" vertical="center" wrapText="1"/>
    </xf>
    <xf numFmtId="0" fontId="17" fillId="15" borderId="46" xfId="0" applyFont="1" applyFill="1" applyBorder="1" applyAlignment="1">
      <alignment horizontal="left" vertical="center" wrapText="1"/>
    </xf>
    <xf numFmtId="0" fontId="17" fillId="15" borderId="47" xfId="0" applyFont="1" applyFill="1" applyBorder="1" applyAlignment="1">
      <alignment horizontal="left" vertical="center" wrapText="1"/>
    </xf>
    <xf numFmtId="0" fontId="17" fillId="15" borderId="45" xfId="0" applyFont="1" applyFill="1" applyBorder="1" applyAlignment="1">
      <alignment horizontal="left" vertical="center" wrapText="1"/>
    </xf>
    <xf numFmtId="0" fontId="19" fillId="17" borderId="33" xfId="0" applyFont="1" applyFill="1" applyBorder="1" applyAlignment="1">
      <alignment horizontal="left" vertical="center"/>
    </xf>
    <xf numFmtId="0" fontId="19" fillId="17" borderId="34" xfId="0" applyFont="1" applyFill="1" applyBorder="1" applyAlignment="1">
      <alignment horizontal="left" vertical="center"/>
    </xf>
    <xf numFmtId="0" fontId="19" fillId="17" borderId="35" xfId="0" applyFont="1" applyFill="1" applyBorder="1" applyAlignment="1">
      <alignment horizontal="left" vertical="center"/>
    </xf>
    <xf numFmtId="0" fontId="20" fillId="22" borderId="46" xfId="0" applyFont="1" applyFill="1" applyBorder="1" applyAlignment="1">
      <alignment horizontal="center" vertical="center" wrapText="1"/>
    </xf>
    <xf numFmtId="0" fontId="20" fillId="22" borderId="48" xfId="0" applyFont="1" applyFill="1" applyBorder="1" applyAlignment="1">
      <alignment horizontal="center" vertical="center" wrapText="1"/>
    </xf>
    <xf numFmtId="10" fontId="19" fillId="22" borderId="25" xfId="384" applyNumberFormat="1" applyFont="1" applyFill="1" applyBorder="1" applyAlignment="1">
      <alignment horizontal="center" vertical="center"/>
    </xf>
    <xf numFmtId="10" fontId="19" fillId="22" borderId="32" xfId="384" applyNumberFormat="1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horizontal="left" vertical="center"/>
    </xf>
    <xf numFmtId="0" fontId="19" fillId="17" borderId="14" xfId="0" applyFont="1" applyFill="1" applyBorder="1" applyAlignment="1">
      <alignment horizontal="left" vertical="center"/>
    </xf>
    <xf numFmtId="0" fontId="20" fillId="22" borderId="11" xfId="0" applyFont="1" applyFill="1" applyBorder="1" applyAlignment="1">
      <alignment horizontal="center" vertical="center" wrapText="1"/>
    </xf>
    <xf numFmtId="0" fontId="20" fillId="22" borderId="5" xfId="0" applyFont="1" applyFill="1" applyBorder="1" applyAlignment="1">
      <alignment horizontal="center" vertical="center" wrapText="1"/>
    </xf>
    <xf numFmtId="4" fontId="19" fillId="22" borderId="12" xfId="0" applyNumberFormat="1" applyFont="1" applyFill="1" applyBorder="1" applyAlignment="1">
      <alignment horizontal="center" vertical="center"/>
    </xf>
    <xf numFmtId="4" fontId="19" fillId="22" borderId="14" xfId="0" applyNumberFormat="1" applyFont="1" applyFill="1" applyBorder="1" applyAlignment="1">
      <alignment horizontal="center" vertical="center"/>
    </xf>
    <xf numFmtId="0" fontId="36" fillId="22" borderId="19" xfId="0" applyFont="1" applyFill="1" applyBorder="1" applyAlignment="1">
      <alignment horizontal="left" vertical="center"/>
    </xf>
    <xf numFmtId="0" fontId="36" fillId="22" borderId="20" xfId="0" applyFont="1" applyFill="1" applyBorder="1" applyAlignment="1">
      <alignment horizontal="left" vertical="center"/>
    </xf>
    <xf numFmtId="0" fontId="36" fillId="22" borderId="21" xfId="0" applyFont="1" applyFill="1" applyBorder="1" applyAlignment="1">
      <alignment horizontal="left" vertical="center"/>
    </xf>
    <xf numFmtId="0" fontId="20" fillId="22" borderId="13" xfId="0" applyFont="1" applyFill="1" applyBorder="1" applyAlignment="1">
      <alignment horizontal="left" vertical="center"/>
    </xf>
    <xf numFmtId="0" fontId="20" fillId="22" borderId="0" xfId="0" applyFont="1" applyFill="1" applyAlignment="1">
      <alignment horizontal="left" vertical="center"/>
    </xf>
    <xf numFmtId="0" fontId="36" fillId="22" borderId="13" xfId="0" applyFont="1" applyFill="1" applyBorder="1" applyAlignment="1">
      <alignment horizontal="left" vertical="center" wrapText="1"/>
    </xf>
    <xf numFmtId="0" fontId="36" fillId="22" borderId="0" xfId="0" applyFont="1" applyFill="1" applyAlignment="1">
      <alignment horizontal="left" vertical="center" wrapText="1"/>
    </xf>
    <xf numFmtId="0" fontId="36" fillId="22" borderId="18" xfId="0" applyFont="1" applyFill="1" applyBorder="1" applyAlignment="1">
      <alignment horizontal="left" vertical="center" wrapText="1"/>
    </xf>
    <xf numFmtId="4" fontId="36" fillId="22" borderId="13" xfId="0" applyNumberFormat="1" applyFont="1" applyFill="1" applyBorder="1" applyAlignment="1">
      <alignment horizontal="left" vertical="center" wrapText="1"/>
    </xf>
    <xf numFmtId="4" fontId="36" fillId="22" borderId="0" xfId="0" applyNumberFormat="1" applyFont="1" applyFill="1" applyAlignment="1">
      <alignment horizontal="left" vertical="center" wrapText="1"/>
    </xf>
    <xf numFmtId="4" fontId="36" fillId="22" borderId="18" xfId="0" applyNumberFormat="1" applyFont="1" applyFill="1" applyBorder="1" applyAlignment="1">
      <alignment horizontal="left" vertical="center" wrapText="1"/>
    </xf>
    <xf numFmtId="0" fontId="18" fillId="25" borderId="20" xfId="0" applyFont="1" applyFill="1" applyBorder="1" applyAlignment="1">
      <alignment horizontal="center" vertical="center" wrapText="1"/>
    </xf>
    <xf numFmtId="0" fontId="35" fillId="25" borderId="20" xfId="0" applyFont="1" applyFill="1" applyBorder="1" applyAlignment="1">
      <alignment horizontal="center" vertical="center" wrapText="1"/>
    </xf>
    <xf numFmtId="0" fontId="18" fillId="28" borderId="20" xfId="0" applyFont="1" applyFill="1" applyBorder="1" applyAlignment="1">
      <alignment horizontal="center" vertical="center"/>
    </xf>
    <xf numFmtId="0" fontId="18" fillId="29" borderId="28" xfId="0" applyFont="1" applyFill="1" applyBorder="1" applyAlignment="1">
      <alignment horizontal="center" vertical="center" wrapText="1"/>
    </xf>
    <xf numFmtId="0" fontId="18" fillId="29" borderId="43" xfId="0" applyFont="1" applyFill="1" applyBorder="1" applyAlignment="1">
      <alignment horizontal="center" vertical="center" wrapText="1"/>
    </xf>
    <xf numFmtId="0" fontId="18" fillId="29" borderId="8" xfId="0" applyFont="1" applyFill="1" applyBorder="1" applyAlignment="1">
      <alignment horizontal="center" vertical="center" wrapText="1"/>
    </xf>
    <xf numFmtId="0" fontId="18" fillId="29" borderId="50" xfId="0" applyFont="1" applyFill="1" applyBorder="1" applyAlignment="1">
      <alignment horizontal="center" vertical="center" wrapText="1"/>
    </xf>
    <xf numFmtId="0" fontId="18" fillId="29" borderId="51" xfId="0" applyFont="1" applyFill="1" applyBorder="1" applyAlignment="1">
      <alignment horizontal="center" vertical="center" wrapText="1"/>
    </xf>
    <xf numFmtId="0" fontId="18" fillId="29" borderId="52" xfId="0" applyFont="1" applyFill="1" applyBorder="1" applyAlignment="1">
      <alignment horizontal="center" vertical="center" wrapText="1"/>
    </xf>
    <xf numFmtId="0" fontId="6" fillId="21" borderId="36" xfId="0" applyFont="1" applyFill="1" applyBorder="1" applyAlignment="1">
      <alignment horizontal="left" vertical="center" wrapText="1"/>
    </xf>
    <xf numFmtId="0" fontId="6" fillId="21" borderId="37" xfId="0" applyFont="1" applyFill="1" applyBorder="1" applyAlignment="1">
      <alignment horizontal="left" vertical="center" wrapText="1"/>
    </xf>
    <xf numFmtId="0" fontId="6" fillId="21" borderId="38" xfId="0" applyFont="1" applyFill="1" applyBorder="1" applyAlignment="1">
      <alignment horizontal="left" vertical="center" wrapText="1"/>
    </xf>
    <xf numFmtId="0" fontId="1" fillId="21" borderId="1" xfId="0" applyFont="1" applyFill="1" applyBorder="1" applyAlignment="1">
      <alignment horizontal="center" vertical="center" wrapText="1"/>
    </xf>
    <xf numFmtId="0" fontId="20" fillId="21" borderId="1" xfId="0" applyFont="1" applyFill="1" applyBorder="1" applyAlignment="1">
      <alignment horizontal="center" vertical="center" wrapText="1"/>
    </xf>
    <xf numFmtId="0" fontId="32" fillId="27" borderId="3" xfId="0" applyFont="1" applyFill="1" applyBorder="1" applyAlignment="1">
      <alignment horizontal="center" vertical="center"/>
    </xf>
    <xf numFmtId="0" fontId="32" fillId="27" borderId="9" xfId="0" applyFont="1" applyFill="1" applyBorder="1" applyAlignment="1">
      <alignment horizontal="center" vertical="center"/>
    </xf>
    <xf numFmtId="0" fontId="32" fillId="27" borderId="14" xfId="0" applyFont="1" applyFill="1" applyBorder="1" applyAlignment="1">
      <alignment horizontal="center" vertical="center"/>
    </xf>
    <xf numFmtId="0" fontId="19" fillId="15" borderId="4" xfId="0" applyFont="1" applyFill="1" applyBorder="1" applyAlignment="1">
      <alignment horizontal="center" vertical="center"/>
    </xf>
    <xf numFmtId="0" fontId="19" fillId="15" borderId="5" xfId="0" applyFont="1" applyFill="1" applyBorder="1" applyAlignment="1">
      <alignment horizontal="center" vertical="center"/>
    </xf>
    <xf numFmtId="0" fontId="20" fillId="25" borderId="24" xfId="0" applyFont="1" applyFill="1" applyBorder="1" applyAlignment="1">
      <alignment horizontal="center" vertical="center"/>
    </xf>
    <xf numFmtId="0" fontId="20" fillId="25" borderId="22" xfId="0" applyFont="1" applyFill="1" applyBorder="1" applyAlignment="1">
      <alignment horizontal="center" vertical="center"/>
    </xf>
    <xf numFmtId="0" fontId="20" fillId="25" borderId="23" xfId="0" applyFont="1" applyFill="1" applyBorder="1" applyAlignment="1">
      <alignment horizontal="center" vertical="center"/>
    </xf>
    <xf numFmtId="0" fontId="20" fillId="25" borderId="4" xfId="0" applyFont="1" applyFill="1" applyBorder="1" applyAlignment="1">
      <alignment horizontal="center" vertical="center" wrapText="1"/>
    </xf>
    <xf numFmtId="0" fontId="20" fillId="25" borderId="5" xfId="0" applyFont="1" applyFill="1" applyBorder="1" applyAlignment="1">
      <alignment horizontal="center" vertical="center" wrapText="1"/>
    </xf>
    <xf numFmtId="0" fontId="20" fillId="25" borderId="15" xfId="0" applyFont="1" applyFill="1" applyBorder="1" applyAlignment="1">
      <alignment horizontal="center" vertical="center" wrapText="1"/>
    </xf>
    <xf numFmtId="0" fontId="20" fillId="25" borderId="16" xfId="0" applyFont="1" applyFill="1" applyBorder="1" applyAlignment="1">
      <alignment horizontal="center" vertical="center" wrapText="1"/>
    </xf>
    <xf numFmtId="0" fontId="20" fillId="25" borderId="6" xfId="0" applyFont="1" applyFill="1" applyBorder="1" applyAlignment="1">
      <alignment horizontal="center" vertical="center" wrapText="1"/>
    </xf>
    <xf numFmtId="0" fontId="20" fillId="25" borderId="7" xfId="0" applyFont="1" applyFill="1" applyBorder="1" applyAlignment="1">
      <alignment horizontal="center" vertical="center" wrapText="1"/>
    </xf>
    <xf numFmtId="0" fontId="10" fillId="16" borderId="4" xfId="0" applyFont="1" applyFill="1" applyBorder="1" applyAlignment="1">
      <alignment horizontal="left" vertical="center"/>
    </xf>
    <xf numFmtId="0" fontId="10" fillId="16" borderId="11" xfId="0" applyFont="1" applyFill="1" applyBorder="1" applyAlignment="1">
      <alignment horizontal="left" vertical="center"/>
    </xf>
    <xf numFmtId="0" fontId="1" fillId="17" borderId="6" xfId="0" applyFont="1" applyFill="1" applyBorder="1" applyAlignment="1">
      <alignment horizontal="left" vertical="center"/>
    </xf>
    <xf numFmtId="0" fontId="1" fillId="17" borderId="17" xfId="0" applyFont="1" applyFill="1" applyBorder="1" applyAlignment="1">
      <alignment horizontal="left" vertical="center"/>
    </xf>
    <xf numFmtId="0" fontId="20" fillId="25" borderId="3" xfId="0" applyFont="1" applyFill="1" applyBorder="1" applyAlignment="1">
      <alignment horizontal="center" vertical="center"/>
    </xf>
    <xf numFmtId="0" fontId="20" fillId="25" borderId="9" xfId="0" applyFont="1" applyFill="1" applyBorder="1" applyAlignment="1">
      <alignment horizontal="center" vertical="center"/>
    </xf>
    <xf numFmtId="0" fontId="20" fillId="25" borderId="14" xfId="0" applyFont="1" applyFill="1" applyBorder="1" applyAlignment="1">
      <alignment horizontal="center" vertical="center"/>
    </xf>
    <xf numFmtId="0" fontId="6" fillId="19" borderId="4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172" fontId="19" fillId="25" borderId="1" xfId="0" applyNumberFormat="1" applyFont="1" applyFill="1" applyBorder="1" applyAlignment="1">
      <alignment horizontal="center" vertical="center"/>
    </xf>
    <xf numFmtId="0" fontId="1" fillId="18" borderId="0" xfId="0" applyFont="1" applyFill="1" applyAlignment="1">
      <alignment vertical="center"/>
    </xf>
    <xf numFmtId="44" fontId="1" fillId="18" borderId="0" xfId="0" applyNumberFormat="1" applyFont="1" applyFill="1" applyAlignment="1">
      <alignment vertical="center"/>
    </xf>
    <xf numFmtId="0" fontId="1" fillId="18" borderId="0" xfId="0" applyFont="1" applyFill="1" applyAlignment="1">
      <alignment vertical="center" wrapText="1"/>
    </xf>
    <xf numFmtId="0" fontId="29" fillId="18" borderId="0" xfId="0" applyFont="1" applyFill="1" applyAlignment="1">
      <alignment vertical="center"/>
    </xf>
    <xf numFmtId="0" fontId="30" fillId="18" borderId="0" xfId="0" applyFont="1" applyFill="1" applyAlignment="1">
      <alignment vertical="center" wrapText="1"/>
    </xf>
    <xf numFmtId="0" fontId="30" fillId="18" borderId="0" xfId="0" applyFont="1" applyFill="1" applyAlignment="1">
      <alignment vertical="center"/>
    </xf>
    <xf numFmtId="0" fontId="31" fillId="18" borderId="0" xfId="0" applyFont="1" applyFill="1" applyAlignment="1">
      <alignment vertical="center" wrapText="1"/>
    </xf>
    <xf numFmtId="0" fontId="31" fillId="18" borderId="0" xfId="0" applyFont="1" applyFill="1" applyAlignment="1">
      <alignment vertical="center"/>
    </xf>
    <xf numFmtId="10" fontId="1" fillId="18" borderId="0" xfId="0" applyNumberFormat="1" applyFont="1" applyFill="1" applyAlignment="1">
      <alignment vertical="center"/>
    </xf>
    <xf numFmtId="0" fontId="38" fillId="18" borderId="0" xfId="0" applyFont="1" applyFill="1" applyAlignment="1">
      <alignment horizontal="center" vertical="center" wrapText="1"/>
    </xf>
    <xf numFmtId="0" fontId="17" fillId="18" borderId="51" xfId="0" applyFont="1" applyFill="1" applyBorder="1" applyAlignment="1">
      <alignment horizontal="center" vertical="center" wrapText="1"/>
    </xf>
    <xf numFmtId="0" fontId="6" fillId="21" borderId="1" xfId="0" applyFont="1" applyFill="1" applyBorder="1" applyAlignment="1">
      <alignment horizontal="center" vertical="center"/>
    </xf>
    <xf numFmtId="0" fontId="30" fillId="18" borderId="0" xfId="0" applyFont="1" applyFill="1" applyAlignment="1">
      <alignment horizontal="center" vertical="center"/>
    </xf>
    <xf numFmtId="0" fontId="11" fillId="18" borderId="0" xfId="0" applyFont="1" applyFill="1" applyAlignment="1">
      <alignment horizontal="center" vertical="center"/>
    </xf>
    <xf numFmtId="0" fontId="19" fillId="18" borderId="0" xfId="0" applyFont="1" applyFill="1" applyAlignment="1">
      <alignment vertical="center"/>
    </xf>
    <xf numFmtId="4" fontId="1" fillId="18" borderId="0" xfId="384" applyNumberFormat="1" applyFont="1" applyFill="1" applyAlignment="1">
      <alignment vertical="center"/>
    </xf>
    <xf numFmtId="0" fontId="1" fillId="18" borderId="0" xfId="0" applyFont="1" applyFill="1" applyAlignment="1">
      <alignment horizontal="center" vertical="center" wrapText="1"/>
    </xf>
    <xf numFmtId="9" fontId="1" fillId="18" borderId="0" xfId="384" applyFont="1" applyFill="1" applyBorder="1" applyAlignment="1">
      <alignment horizontal="center" vertical="center"/>
    </xf>
    <xf numFmtId="170" fontId="1" fillId="18" borderId="0" xfId="0" applyNumberFormat="1" applyFont="1" applyFill="1" applyAlignment="1">
      <alignment horizontal="center" vertical="center"/>
    </xf>
    <xf numFmtId="0" fontId="19" fillId="18" borderId="13" xfId="0" applyFont="1" applyFill="1" applyBorder="1" applyAlignment="1">
      <alignment horizontal="center" vertical="center"/>
    </xf>
    <xf numFmtId="0" fontId="1" fillId="18" borderId="0" xfId="0" applyFont="1" applyFill="1" applyAlignment="1">
      <alignment horizontal="left" vertical="center"/>
    </xf>
    <xf numFmtId="10" fontId="1" fillId="18" borderId="0" xfId="384" applyNumberFormat="1" applyFont="1" applyFill="1" applyBorder="1" applyAlignment="1">
      <alignment horizontal="center" vertical="center"/>
    </xf>
    <xf numFmtId="170" fontId="34" fillId="18" borderId="18" xfId="0" applyNumberFormat="1" applyFont="1" applyFill="1" applyBorder="1" applyAlignment="1">
      <alignment horizontal="center" vertical="center"/>
    </xf>
    <xf numFmtId="0" fontId="1" fillId="18" borderId="13" xfId="0" applyFont="1" applyFill="1" applyBorder="1" applyAlignment="1">
      <alignment vertical="center"/>
    </xf>
    <xf numFmtId="0" fontId="1" fillId="18" borderId="0" xfId="0" applyFont="1" applyFill="1" applyAlignment="1">
      <alignment vertical="center"/>
    </xf>
    <xf numFmtId="0" fontId="1" fillId="18" borderId="18" xfId="0" applyFont="1" applyFill="1" applyBorder="1" applyAlignment="1">
      <alignment vertical="center"/>
    </xf>
    <xf numFmtId="0" fontId="1" fillId="18" borderId="13" xfId="0" applyFont="1" applyFill="1" applyBorder="1" applyAlignment="1">
      <alignment vertical="center"/>
    </xf>
    <xf numFmtId="0" fontId="1" fillId="18" borderId="18" xfId="0" applyFont="1" applyFill="1" applyBorder="1" applyAlignment="1">
      <alignment vertical="center"/>
    </xf>
    <xf numFmtId="0" fontId="1" fillId="18" borderId="13" xfId="0" applyFont="1" applyFill="1" applyBorder="1" applyAlignment="1">
      <alignment horizontal="left" vertical="center"/>
    </xf>
    <xf numFmtId="0" fontId="1" fillId="18" borderId="18" xfId="0" applyFont="1" applyFill="1" applyBorder="1" applyAlignment="1">
      <alignment horizontal="left" vertical="center"/>
    </xf>
    <xf numFmtId="0" fontId="1" fillId="18" borderId="13" xfId="0" applyFont="1" applyFill="1" applyBorder="1" applyAlignment="1">
      <alignment horizontal="left" vertical="center" wrapText="1"/>
    </xf>
    <xf numFmtId="0" fontId="1" fillId="18" borderId="0" xfId="0" applyFont="1" applyFill="1" applyAlignment="1">
      <alignment horizontal="left" vertical="center" wrapText="1"/>
    </xf>
    <xf numFmtId="0" fontId="1" fillId="18" borderId="18" xfId="0" applyFont="1" applyFill="1" applyBorder="1" applyAlignment="1">
      <alignment horizontal="left" vertical="center" wrapText="1"/>
    </xf>
    <xf numFmtId="0" fontId="1" fillId="18" borderId="13" xfId="0" applyFont="1" applyFill="1" applyBorder="1" applyAlignment="1">
      <alignment vertical="center" wrapText="1"/>
    </xf>
    <xf numFmtId="0" fontId="1" fillId="18" borderId="0" xfId="0" applyFont="1" applyFill="1" applyAlignment="1">
      <alignment vertical="center" wrapText="1"/>
    </xf>
    <xf numFmtId="0" fontId="1" fillId="18" borderId="18" xfId="0" applyFont="1" applyFill="1" applyBorder="1" applyAlignment="1">
      <alignment vertical="center" wrapText="1"/>
    </xf>
    <xf numFmtId="0" fontId="1" fillId="18" borderId="13" xfId="0" applyFont="1" applyFill="1" applyBorder="1" applyAlignment="1">
      <alignment horizontal="left" vertical="center" wrapText="1"/>
    </xf>
    <xf numFmtId="0" fontId="1" fillId="18" borderId="0" xfId="0" applyFont="1" applyFill="1" applyAlignment="1">
      <alignment horizontal="left" vertical="center" wrapText="1"/>
    </xf>
    <xf numFmtId="0" fontId="1" fillId="18" borderId="18" xfId="0" applyFont="1" applyFill="1" applyBorder="1" applyAlignment="1">
      <alignment horizontal="left" vertical="center" wrapText="1"/>
    </xf>
    <xf numFmtId="0" fontId="1" fillId="18" borderId="19" xfId="0" applyFont="1" applyFill="1" applyBorder="1" applyAlignment="1">
      <alignment vertical="center"/>
    </xf>
    <xf numFmtId="0" fontId="1" fillId="18" borderId="20" xfId="0" applyFont="1" applyFill="1" applyBorder="1" applyAlignment="1">
      <alignment vertical="center"/>
    </xf>
    <xf numFmtId="0" fontId="1" fillId="18" borderId="21" xfId="0" applyFont="1" applyFill="1" applyBorder="1" applyAlignment="1">
      <alignment vertical="center"/>
    </xf>
    <xf numFmtId="0" fontId="19" fillId="18" borderId="4" xfId="0" applyFont="1" applyFill="1" applyBorder="1" applyAlignment="1">
      <alignment horizontal="center" vertical="center"/>
    </xf>
    <xf numFmtId="0" fontId="19" fillId="18" borderId="11" xfId="0" applyFont="1" applyFill="1" applyBorder="1" applyAlignment="1">
      <alignment horizontal="center" vertical="center"/>
    </xf>
    <xf numFmtId="0" fontId="19" fillId="18" borderId="11" xfId="0" applyFont="1" applyFill="1" applyBorder="1" applyAlignment="1">
      <alignment horizontal="center" vertical="center"/>
    </xf>
    <xf numFmtId="0" fontId="19" fillId="18" borderId="11" xfId="0" applyFont="1" applyFill="1" applyBorder="1" applyAlignment="1">
      <alignment horizontal="center" vertical="center" wrapText="1"/>
    </xf>
    <xf numFmtId="0" fontId="19" fillId="18" borderId="5" xfId="0" applyFont="1" applyFill="1" applyBorder="1" applyAlignment="1">
      <alignment horizontal="center" vertical="center"/>
    </xf>
    <xf numFmtId="0" fontId="19" fillId="18" borderId="15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vertical="center"/>
    </xf>
    <xf numFmtId="10" fontId="1" fillId="18" borderId="1" xfId="384" applyNumberFormat="1" applyFont="1" applyFill="1" applyBorder="1" applyAlignment="1">
      <alignment horizontal="center" vertical="center"/>
    </xf>
    <xf numFmtId="170" fontId="34" fillId="18" borderId="16" xfId="0" applyNumberFormat="1" applyFont="1" applyFill="1" applyBorder="1" applyAlignment="1">
      <alignment horizontal="center" vertical="center"/>
    </xf>
    <xf numFmtId="0" fontId="19" fillId="18" borderId="6" xfId="0" applyFont="1" applyFill="1" applyBorder="1" applyAlignment="1">
      <alignment horizontal="center" vertical="center"/>
    </xf>
    <xf numFmtId="0" fontId="1" fillId="18" borderId="17" xfId="0" applyFont="1" applyFill="1" applyBorder="1" applyAlignment="1">
      <alignment vertical="center"/>
    </xf>
    <xf numFmtId="10" fontId="1" fillId="18" borderId="17" xfId="384" applyNumberFormat="1" applyFont="1" applyFill="1" applyBorder="1" applyAlignment="1">
      <alignment horizontal="center" vertical="center"/>
    </xf>
    <xf numFmtId="170" fontId="34" fillId="18" borderId="7" xfId="0" applyNumberFormat="1" applyFont="1" applyFill="1" applyBorder="1" applyAlignment="1">
      <alignment horizontal="center" vertical="center"/>
    </xf>
    <xf numFmtId="0" fontId="18" fillId="18" borderId="13" xfId="0" applyFont="1" applyFill="1" applyBorder="1" applyAlignment="1">
      <alignment horizontal="left" vertical="center"/>
    </xf>
    <xf numFmtId="0" fontId="1" fillId="18" borderId="13" xfId="0" applyFont="1" applyFill="1" applyBorder="1" applyAlignment="1">
      <alignment horizontal="left" vertical="center"/>
    </xf>
    <xf numFmtId="0" fontId="17" fillId="18" borderId="22" xfId="0" applyFont="1" applyFill="1" applyBorder="1" applyAlignment="1">
      <alignment horizontal="left" vertical="center"/>
    </xf>
    <xf numFmtId="0" fontId="17" fillId="18" borderId="23" xfId="0" applyFont="1" applyFill="1" applyBorder="1" applyAlignment="1">
      <alignment horizontal="left" vertical="center"/>
    </xf>
    <xf numFmtId="0" fontId="17" fillId="18" borderId="0" xfId="0" applyFont="1" applyFill="1" applyAlignment="1">
      <alignment horizontal="left" vertical="center"/>
    </xf>
    <xf numFmtId="0" fontId="17" fillId="18" borderId="18" xfId="0" applyFont="1" applyFill="1" applyBorder="1" applyAlignment="1">
      <alignment horizontal="left" vertical="center"/>
    </xf>
    <xf numFmtId="10" fontId="6" fillId="18" borderId="15" xfId="0" applyNumberFormat="1" applyFont="1" applyFill="1" applyBorder="1" applyAlignment="1">
      <alignment horizontal="center" vertical="center"/>
    </xf>
    <xf numFmtId="10" fontId="4" fillId="18" borderId="1" xfId="0" applyNumberFormat="1" applyFont="1" applyFill="1" applyBorder="1" applyAlignment="1">
      <alignment horizontal="left" vertical="center"/>
    </xf>
    <xf numFmtId="10" fontId="1" fillId="18" borderId="16" xfId="384" applyNumberFormat="1" applyFont="1" applyFill="1" applyBorder="1" applyAlignment="1">
      <alignment horizontal="center" vertical="center"/>
    </xf>
    <xf numFmtId="10" fontId="6" fillId="18" borderId="6" xfId="0" applyNumberFormat="1" applyFont="1" applyFill="1" applyBorder="1" applyAlignment="1">
      <alignment horizontal="center" vertical="center"/>
    </xf>
    <xf numFmtId="10" fontId="4" fillId="18" borderId="17" xfId="0" applyNumberFormat="1" applyFont="1" applyFill="1" applyBorder="1" applyAlignment="1">
      <alignment horizontal="left" vertical="center"/>
    </xf>
    <xf numFmtId="10" fontId="1" fillId="18" borderId="7" xfId="384" applyNumberFormat="1" applyFont="1" applyFill="1" applyBorder="1" applyAlignment="1">
      <alignment horizontal="center" vertical="center"/>
    </xf>
    <xf numFmtId="0" fontId="1" fillId="18" borderId="29" xfId="0" applyFont="1" applyFill="1" applyBorder="1" applyAlignment="1">
      <alignment horizontal="center" vertical="center"/>
    </xf>
    <xf numFmtId="0" fontId="1" fillId="18" borderId="26" xfId="0" applyFont="1" applyFill="1" applyBorder="1" applyAlignment="1">
      <alignment horizontal="center" vertical="center"/>
    </xf>
    <xf numFmtId="0" fontId="1" fillId="18" borderId="6" xfId="0" applyFont="1" applyFill="1" applyBorder="1" applyAlignment="1">
      <alignment horizontal="center" vertical="center"/>
    </xf>
    <xf numFmtId="0" fontId="1" fillId="18" borderId="7" xfId="0" applyFont="1" applyFill="1" applyBorder="1" applyAlignment="1">
      <alignment horizontal="center" vertical="center"/>
    </xf>
    <xf numFmtId="0" fontId="19" fillId="18" borderId="18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37" fillId="18" borderId="1" xfId="0" applyFont="1" applyFill="1" applyBorder="1" applyAlignment="1">
      <alignment vertical="center" wrapText="1"/>
    </xf>
    <xf numFmtId="172" fontId="1" fillId="18" borderId="1" xfId="0" applyNumberFormat="1" applyFont="1" applyFill="1" applyBorder="1" applyAlignment="1">
      <alignment vertical="center"/>
    </xf>
    <xf numFmtId="4" fontId="1" fillId="18" borderId="1" xfId="0" applyNumberFormat="1" applyFont="1" applyFill="1" applyBorder="1" applyAlignment="1">
      <alignment vertical="center"/>
    </xf>
    <xf numFmtId="171" fontId="1" fillId="18" borderId="1" xfId="0" applyNumberFormat="1" applyFont="1" applyFill="1" applyBorder="1" applyAlignment="1">
      <alignment horizontal="center" vertical="center"/>
    </xf>
    <xf numFmtId="4" fontId="1" fillId="18" borderId="27" xfId="0" applyNumberFormat="1" applyFont="1" applyFill="1" applyBorder="1" applyAlignment="1">
      <alignment horizontal="center" vertical="center"/>
    </xf>
    <xf numFmtId="4" fontId="1" fillId="18" borderId="44" xfId="0" applyNumberFormat="1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vertical="center"/>
    </xf>
    <xf numFmtId="0" fontId="1" fillId="18" borderId="17" xfId="0" applyFont="1" applyFill="1" applyBorder="1" applyAlignment="1">
      <alignment horizontal="center" vertical="center"/>
    </xf>
    <xf numFmtId="0" fontId="1" fillId="18" borderId="17" xfId="0" applyFont="1" applyFill="1" applyBorder="1" applyAlignment="1">
      <alignment vertical="center"/>
    </xf>
    <xf numFmtId="172" fontId="1" fillId="18" borderId="17" xfId="0" applyNumberFormat="1" applyFont="1" applyFill="1" applyBorder="1" applyAlignment="1">
      <alignment vertical="center"/>
    </xf>
    <xf numFmtId="4" fontId="1" fillId="18" borderId="17" xfId="0" applyNumberFormat="1" applyFont="1" applyFill="1" applyBorder="1" applyAlignment="1">
      <alignment vertical="center"/>
    </xf>
    <xf numFmtId="171" fontId="1" fillId="18" borderId="17" xfId="0" applyNumberFormat="1" applyFont="1" applyFill="1" applyBorder="1" applyAlignment="1">
      <alignment horizontal="center" vertical="center"/>
    </xf>
    <xf numFmtId="4" fontId="1" fillId="18" borderId="42" xfId="0" applyNumberFormat="1" applyFont="1" applyFill="1" applyBorder="1" applyAlignment="1">
      <alignment horizontal="center" vertical="center"/>
    </xf>
    <xf numFmtId="4" fontId="1" fillId="18" borderId="35" xfId="0" applyNumberFormat="1" applyFont="1" applyFill="1" applyBorder="1" applyAlignment="1">
      <alignment horizontal="center" vertical="center"/>
    </xf>
    <xf numFmtId="0" fontId="1" fillId="18" borderId="18" xfId="0" applyFont="1" applyFill="1" applyBorder="1" applyAlignment="1">
      <alignment horizontal="center" vertical="center"/>
    </xf>
    <xf numFmtId="0" fontId="19" fillId="18" borderId="19" xfId="0" applyFont="1" applyFill="1" applyBorder="1" applyAlignment="1">
      <alignment horizontal="center" vertical="center"/>
    </xf>
    <xf numFmtId="0" fontId="1" fillId="18" borderId="20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left" vertical="center"/>
    </xf>
    <xf numFmtId="173" fontId="1" fillId="18" borderId="1" xfId="0" applyNumberFormat="1" applyFont="1" applyFill="1" applyBorder="1" applyAlignment="1">
      <alignment horizontal="center" vertical="center"/>
    </xf>
    <xf numFmtId="2" fontId="1" fillId="18" borderId="17" xfId="0" applyNumberFormat="1" applyFont="1" applyFill="1" applyBorder="1" applyAlignment="1">
      <alignment horizontal="center" vertical="center"/>
    </xf>
    <xf numFmtId="2" fontId="1" fillId="18" borderId="42" xfId="0" applyNumberFormat="1" applyFont="1" applyFill="1" applyBorder="1" applyAlignment="1">
      <alignment horizontal="center" vertical="center"/>
    </xf>
    <xf numFmtId="2" fontId="1" fillId="18" borderId="35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6" xfId="0" applyNumberFormat="1" applyFont="1" applyFill="1" applyBorder="1" applyAlignment="1">
      <alignment horizontal="center" vertical="center"/>
    </xf>
    <xf numFmtId="0" fontId="1" fillId="18" borderId="17" xfId="0" applyFont="1" applyFill="1" applyBorder="1" applyAlignment="1">
      <alignment horizontal="left" vertical="center"/>
    </xf>
    <xf numFmtId="2" fontId="1" fillId="18" borderId="17" xfId="0" applyNumberFormat="1" applyFont="1" applyFill="1" applyBorder="1" applyAlignment="1">
      <alignment horizontal="center" vertical="center"/>
    </xf>
    <xf numFmtId="2" fontId="1" fillId="18" borderId="7" xfId="0" applyNumberFormat="1" applyFont="1" applyFill="1" applyBorder="1" applyAlignment="1">
      <alignment horizontal="center" vertical="center"/>
    </xf>
    <xf numFmtId="4" fontId="1" fillId="18" borderId="18" xfId="0" applyNumberFormat="1" applyFont="1" applyFill="1" applyBorder="1" applyAlignment="1">
      <alignment horizontal="center" vertical="center"/>
    </xf>
    <xf numFmtId="4" fontId="1" fillId="18" borderId="1" xfId="0" applyNumberFormat="1" applyFont="1" applyFill="1" applyBorder="1" applyAlignment="1">
      <alignment horizontal="center" vertical="center"/>
    </xf>
    <xf numFmtId="2" fontId="1" fillId="18" borderId="27" xfId="0" applyNumberFormat="1" applyFont="1" applyFill="1" applyBorder="1" applyAlignment="1">
      <alignment horizontal="right" vertical="center"/>
    </xf>
    <xf numFmtId="1" fontId="1" fillId="18" borderId="27" xfId="0" applyNumberFormat="1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vertical="center" wrapText="1"/>
    </xf>
    <xf numFmtId="4" fontId="1" fillId="18" borderId="27" xfId="0" applyNumberFormat="1" applyFont="1" applyFill="1" applyBorder="1" applyAlignment="1">
      <alignment horizontal="center" vertical="center"/>
    </xf>
    <xf numFmtId="2" fontId="1" fillId="18" borderId="16" xfId="0" applyNumberFormat="1" applyFont="1" applyFill="1" applyBorder="1" applyAlignment="1">
      <alignment horizontal="right" vertical="center"/>
    </xf>
    <xf numFmtId="4" fontId="1" fillId="18" borderId="17" xfId="0" applyNumberFormat="1" applyFont="1" applyFill="1" applyBorder="1" applyAlignment="1">
      <alignment horizontal="center" vertical="center"/>
    </xf>
    <xf numFmtId="0" fontId="18" fillId="18" borderId="0" xfId="0" applyFont="1" applyFill="1" applyAlignment="1">
      <alignment horizontal="center" vertical="center"/>
    </xf>
    <xf numFmtId="0" fontId="28" fillId="18" borderId="22" xfId="0" applyFont="1" applyFill="1" applyBorder="1" applyAlignment="1">
      <alignment horizontal="left" vertical="center"/>
    </xf>
    <xf numFmtId="0" fontId="0" fillId="18" borderId="0" xfId="0" applyFill="1"/>
    <xf numFmtId="0" fontId="0" fillId="18" borderId="0" xfId="0" applyFill="1" applyAlignment="1">
      <alignment horizontal="center" vertical="center"/>
    </xf>
    <xf numFmtId="0" fontId="25" fillId="18" borderId="0" xfId="0" applyFont="1" applyFill="1" applyAlignment="1">
      <alignment horizontal="center" vertical="center"/>
    </xf>
    <xf numFmtId="0" fontId="26" fillId="18" borderId="0" xfId="0" applyFont="1" applyFill="1" applyAlignment="1">
      <alignment horizontal="center" vertical="center"/>
    </xf>
    <xf numFmtId="0" fontId="17" fillId="18" borderId="53" xfId="0" applyFont="1" applyFill="1" applyBorder="1" applyAlignment="1">
      <alignment horizontal="center" vertical="center"/>
    </xf>
    <xf numFmtId="0" fontId="17" fillId="18" borderId="8" xfId="0" applyFont="1" applyFill="1" applyBorder="1" applyAlignment="1">
      <alignment horizontal="center" vertical="center"/>
    </xf>
    <xf numFmtId="0" fontId="27" fillId="18" borderId="36" xfId="0" applyFont="1" applyFill="1" applyBorder="1" applyAlignment="1">
      <alignment vertical="center" wrapText="1"/>
    </xf>
    <xf numFmtId="0" fontId="27" fillId="18" borderId="36" xfId="0" applyFont="1" applyFill="1" applyBorder="1" applyAlignment="1">
      <alignment horizontal="center" vertical="center"/>
    </xf>
    <xf numFmtId="4" fontId="27" fillId="18" borderId="36" xfId="0" applyNumberFormat="1" applyFont="1" applyFill="1" applyBorder="1" applyAlignment="1">
      <alignment horizontal="center" vertical="center"/>
    </xf>
    <xf numFmtId="174" fontId="27" fillId="18" borderId="36" xfId="0" applyNumberFormat="1" applyFont="1" applyFill="1" applyBorder="1" applyAlignment="1">
      <alignment horizontal="center" vertical="center"/>
    </xf>
    <xf numFmtId="174" fontId="27" fillId="18" borderId="28" xfId="0" applyNumberFormat="1" applyFont="1" applyFill="1" applyBorder="1" applyAlignment="1">
      <alignment vertical="center"/>
    </xf>
    <xf numFmtId="174" fontId="27" fillId="18" borderId="54" xfId="0" applyNumberFormat="1" applyFont="1" applyFill="1" applyBorder="1" applyAlignment="1">
      <alignment vertical="center"/>
    </xf>
    <xf numFmtId="0" fontId="15" fillId="18" borderId="3" xfId="0" applyFont="1" applyFill="1" applyBorder="1" applyAlignment="1">
      <alignment horizontal="right" vertical="center"/>
    </xf>
    <xf numFmtId="0" fontId="15" fillId="18" borderId="9" xfId="0" applyFont="1" applyFill="1" applyBorder="1" applyAlignment="1">
      <alignment horizontal="right" vertical="center"/>
    </xf>
    <xf numFmtId="0" fontId="15" fillId="18" borderId="55" xfId="0" applyFont="1" applyFill="1" applyBorder="1" applyAlignment="1">
      <alignment horizontal="right" vertical="center"/>
    </xf>
    <xf numFmtId="0" fontId="15" fillId="28" borderId="3" xfId="0" applyFont="1" applyFill="1" applyBorder="1" applyAlignment="1">
      <alignment horizontal="center" vertical="center"/>
    </xf>
    <xf numFmtId="0" fontId="15" fillId="28" borderId="9" xfId="0" applyFont="1" applyFill="1" applyBorder="1" applyAlignment="1">
      <alignment horizontal="center" vertical="center"/>
    </xf>
    <xf numFmtId="0" fontId="15" fillId="28" borderId="14" xfId="0" applyFont="1" applyFill="1" applyBorder="1" applyAlignment="1">
      <alignment horizontal="center" vertical="center"/>
    </xf>
  </cellXfs>
  <cellStyles count="397">
    <cellStyle name="20% - Ênfase1 2" xfId="4" xr:uid="{00000000-0005-0000-0000-000000000000}"/>
    <cellStyle name="20% - Ênfase2 2" xfId="5" xr:uid="{00000000-0005-0000-0000-000001000000}"/>
    <cellStyle name="20% - Ênfase3 2" xfId="6" xr:uid="{00000000-0005-0000-0000-000002000000}"/>
    <cellStyle name="20% - Ênfase4 2" xfId="7" xr:uid="{00000000-0005-0000-0000-000003000000}"/>
    <cellStyle name="20% - Ênfase5 2" xfId="8" xr:uid="{00000000-0005-0000-0000-000004000000}"/>
    <cellStyle name="20% - Ênfase6 2" xfId="9" xr:uid="{00000000-0005-0000-0000-000005000000}"/>
    <cellStyle name="40% - Ênfase1 2" xfId="10" xr:uid="{00000000-0005-0000-0000-000006000000}"/>
    <cellStyle name="40% - Ênfase2 2" xfId="11" xr:uid="{00000000-0005-0000-0000-000007000000}"/>
    <cellStyle name="40% - Ênfase3 2" xfId="12" xr:uid="{00000000-0005-0000-0000-000008000000}"/>
    <cellStyle name="40% - Ênfase4 2" xfId="13" xr:uid="{00000000-0005-0000-0000-000009000000}"/>
    <cellStyle name="40% - Ênfase5 2" xfId="14" xr:uid="{00000000-0005-0000-0000-00000A000000}"/>
    <cellStyle name="40% - Ênfase6 2" xfId="15" xr:uid="{00000000-0005-0000-0000-00000B000000}"/>
    <cellStyle name="Comma 2" xfId="16" xr:uid="{00000000-0005-0000-0000-00000C000000}"/>
    <cellStyle name="Hiperlink" xfId="385" builtinId="8" hidden="1"/>
    <cellStyle name="Hiperlink" xfId="387" builtinId="8" hidden="1"/>
    <cellStyle name="Hiperlink" xfId="389" builtinId="8" hidden="1"/>
    <cellStyle name="Hiperlink" xfId="391" builtinId="8" hidden="1"/>
    <cellStyle name="Hiperlink" xfId="393" builtinId="8" hidden="1"/>
    <cellStyle name="Hiperlink" xfId="395" builtinId="8" hidden="1"/>
    <cellStyle name="Hiperlink Visitado" xfId="386" builtinId="9" hidden="1"/>
    <cellStyle name="Hiperlink Visitado" xfId="388" builtinId="9" hidden="1"/>
    <cellStyle name="Hiperlink Visitado" xfId="390" builtinId="9" hidden="1"/>
    <cellStyle name="Hiperlink Visitado" xfId="392" builtinId="9" hidden="1"/>
    <cellStyle name="Hiperlink Visitado" xfId="394" builtinId="9" hidden="1"/>
    <cellStyle name="Hiperlink Visitado" xfId="396" builtinId="9" hidden="1"/>
    <cellStyle name="Moeda 2" xfId="17" xr:uid="{00000000-0005-0000-0000-000019000000}"/>
    <cellStyle name="Moeda 2 2" xfId="18" xr:uid="{00000000-0005-0000-0000-00001A000000}"/>
    <cellStyle name="Moeda 2 3" xfId="19" xr:uid="{00000000-0005-0000-0000-00001B000000}"/>
    <cellStyle name="Moeda 3" xfId="20" xr:uid="{00000000-0005-0000-0000-00001C000000}"/>
    <cellStyle name="Normal" xfId="0" builtinId="0"/>
    <cellStyle name="Normal 10 10" xfId="21" xr:uid="{00000000-0005-0000-0000-00001E000000}"/>
    <cellStyle name="Normal 10 11" xfId="22" xr:uid="{00000000-0005-0000-0000-00001F000000}"/>
    <cellStyle name="Normal 10 12" xfId="23" xr:uid="{00000000-0005-0000-0000-000020000000}"/>
    <cellStyle name="Normal 10 13" xfId="24" xr:uid="{00000000-0005-0000-0000-000021000000}"/>
    <cellStyle name="Normal 10 14" xfId="25" xr:uid="{00000000-0005-0000-0000-000022000000}"/>
    <cellStyle name="Normal 10 15" xfId="26" xr:uid="{00000000-0005-0000-0000-000023000000}"/>
    <cellStyle name="Normal 10 16" xfId="27" xr:uid="{00000000-0005-0000-0000-000024000000}"/>
    <cellStyle name="Normal 10 17" xfId="28" xr:uid="{00000000-0005-0000-0000-000025000000}"/>
    <cellStyle name="Normal 10 18" xfId="29" xr:uid="{00000000-0005-0000-0000-000026000000}"/>
    <cellStyle name="Normal 10 19" xfId="30" xr:uid="{00000000-0005-0000-0000-000027000000}"/>
    <cellStyle name="Normal 10 2" xfId="31" xr:uid="{00000000-0005-0000-0000-000028000000}"/>
    <cellStyle name="Normal 10 20" xfId="32" xr:uid="{00000000-0005-0000-0000-000029000000}"/>
    <cellStyle name="Normal 10 21" xfId="33" xr:uid="{00000000-0005-0000-0000-00002A000000}"/>
    <cellStyle name="Normal 10 22" xfId="34" xr:uid="{00000000-0005-0000-0000-00002B000000}"/>
    <cellStyle name="Normal 10 23" xfId="35" xr:uid="{00000000-0005-0000-0000-00002C000000}"/>
    <cellStyle name="Normal 10 24" xfId="36" xr:uid="{00000000-0005-0000-0000-00002D000000}"/>
    <cellStyle name="Normal 10 25" xfId="37" xr:uid="{00000000-0005-0000-0000-00002E000000}"/>
    <cellStyle name="Normal 10 26" xfId="38" xr:uid="{00000000-0005-0000-0000-00002F000000}"/>
    <cellStyle name="Normal 10 27" xfId="39" xr:uid="{00000000-0005-0000-0000-000030000000}"/>
    <cellStyle name="Normal 10 28" xfId="40" xr:uid="{00000000-0005-0000-0000-000031000000}"/>
    <cellStyle name="Normal 10 29" xfId="41" xr:uid="{00000000-0005-0000-0000-000032000000}"/>
    <cellStyle name="Normal 10 3" xfId="42" xr:uid="{00000000-0005-0000-0000-000033000000}"/>
    <cellStyle name="Normal 10 30" xfId="43" xr:uid="{00000000-0005-0000-0000-000034000000}"/>
    <cellStyle name="Normal 10 31" xfId="44" xr:uid="{00000000-0005-0000-0000-000035000000}"/>
    <cellStyle name="Normal 10 32" xfId="45" xr:uid="{00000000-0005-0000-0000-000036000000}"/>
    <cellStyle name="Normal 10 33" xfId="46" xr:uid="{00000000-0005-0000-0000-000037000000}"/>
    <cellStyle name="Normal 10 34" xfId="47" xr:uid="{00000000-0005-0000-0000-000038000000}"/>
    <cellStyle name="Normal 10 35" xfId="48" xr:uid="{00000000-0005-0000-0000-000039000000}"/>
    <cellStyle name="Normal 10 36" xfId="49" xr:uid="{00000000-0005-0000-0000-00003A000000}"/>
    <cellStyle name="Normal 10 37" xfId="50" xr:uid="{00000000-0005-0000-0000-00003B000000}"/>
    <cellStyle name="Normal 10 38" xfId="51" xr:uid="{00000000-0005-0000-0000-00003C000000}"/>
    <cellStyle name="Normal 10 39" xfId="52" xr:uid="{00000000-0005-0000-0000-00003D000000}"/>
    <cellStyle name="Normal 10 4" xfId="53" xr:uid="{00000000-0005-0000-0000-00003E000000}"/>
    <cellStyle name="Normal 10 5" xfId="54" xr:uid="{00000000-0005-0000-0000-00003F000000}"/>
    <cellStyle name="Normal 10 6" xfId="55" xr:uid="{00000000-0005-0000-0000-000040000000}"/>
    <cellStyle name="Normal 10 7" xfId="56" xr:uid="{00000000-0005-0000-0000-000041000000}"/>
    <cellStyle name="Normal 10 8" xfId="57" xr:uid="{00000000-0005-0000-0000-000042000000}"/>
    <cellStyle name="Normal 10 9" xfId="58" xr:uid="{00000000-0005-0000-0000-000043000000}"/>
    <cellStyle name="Normal 11 10" xfId="59" xr:uid="{00000000-0005-0000-0000-000044000000}"/>
    <cellStyle name="Normal 11 11" xfId="60" xr:uid="{00000000-0005-0000-0000-000045000000}"/>
    <cellStyle name="Normal 11 12" xfId="61" xr:uid="{00000000-0005-0000-0000-000046000000}"/>
    <cellStyle name="Normal 11 13" xfId="62" xr:uid="{00000000-0005-0000-0000-000047000000}"/>
    <cellStyle name="Normal 11 14" xfId="63" xr:uid="{00000000-0005-0000-0000-000048000000}"/>
    <cellStyle name="Normal 11 15" xfId="64" xr:uid="{00000000-0005-0000-0000-000049000000}"/>
    <cellStyle name="Normal 11 16" xfId="65" xr:uid="{00000000-0005-0000-0000-00004A000000}"/>
    <cellStyle name="Normal 11 17" xfId="66" xr:uid="{00000000-0005-0000-0000-00004B000000}"/>
    <cellStyle name="Normal 11 18" xfId="67" xr:uid="{00000000-0005-0000-0000-00004C000000}"/>
    <cellStyle name="Normal 11 19" xfId="68" xr:uid="{00000000-0005-0000-0000-00004D000000}"/>
    <cellStyle name="Normal 11 2" xfId="69" xr:uid="{00000000-0005-0000-0000-00004E000000}"/>
    <cellStyle name="Normal 11 20" xfId="70" xr:uid="{00000000-0005-0000-0000-00004F000000}"/>
    <cellStyle name="Normal 11 21" xfId="71" xr:uid="{00000000-0005-0000-0000-000050000000}"/>
    <cellStyle name="Normal 11 22" xfId="72" xr:uid="{00000000-0005-0000-0000-000051000000}"/>
    <cellStyle name="Normal 11 23" xfId="73" xr:uid="{00000000-0005-0000-0000-000052000000}"/>
    <cellStyle name="Normal 11 24" xfId="74" xr:uid="{00000000-0005-0000-0000-000053000000}"/>
    <cellStyle name="Normal 11 25" xfId="75" xr:uid="{00000000-0005-0000-0000-000054000000}"/>
    <cellStyle name="Normal 11 26" xfId="76" xr:uid="{00000000-0005-0000-0000-000055000000}"/>
    <cellStyle name="Normal 11 27" xfId="77" xr:uid="{00000000-0005-0000-0000-000056000000}"/>
    <cellStyle name="Normal 11 28" xfId="78" xr:uid="{00000000-0005-0000-0000-000057000000}"/>
    <cellStyle name="Normal 11 29" xfId="79" xr:uid="{00000000-0005-0000-0000-000058000000}"/>
    <cellStyle name="Normal 11 3" xfId="80" xr:uid="{00000000-0005-0000-0000-000059000000}"/>
    <cellStyle name="Normal 11 30" xfId="81" xr:uid="{00000000-0005-0000-0000-00005A000000}"/>
    <cellStyle name="Normal 11 31" xfId="82" xr:uid="{00000000-0005-0000-0000-00005B000000}"/>
    <cellStyle name="Normal 11 32" xfId="83" xr:uid="{00000000-0005-0000-0000-00005C000000}"/>
    <cellStyle name="Normal 11 33" xfId="84" xr:uid="{00000000-0005-0000-0000-00005D000000}"/>
    <cellStyle name="Normal 11 34" xfId="85" xr:uid="{00000000-0005-0000-0000-00005E000000}"/>
    <cellStyle name="Normal 11 35" xfId="86" xr:uid="{00000000-0005-0000-0000-00005F000000}"/>
    <cellStyle name="Normal 11 36" xfId="87" xr:uid="{00000000-0005-0000-0000-000060000000}"/>
    <cellStyle name="Normal 11 37" xfId="88" xr:uid="{00000000-0005-0000-0000-000061000000}"/>
    <cellStyle name="Normal 11 38" xfId="89" xr:uid="{00000000-0005-0000-0000-000062000000}"/>
    <cellStyle name="Normal 11 39" xfId="90" xr:uid="{00000000-0005-0000-0000-000063000000}"/>
    <cellStyle name="Normal 11 4" xfId="91" xr:uid="{00000000-0005-0000-0000-000064000000}"/>
    <cellStyle name="Normal 11 5" xfId="92" xr:uid="{00000000-0005-0000-0000-000065000000}"/>
    <cellStyle name="Normal 11 6" xfId="93" xr:uid="{00000000-0005-0000-0000-000066000000}"/>
    <cellStyle name="Normal 11 7" xfId="94" xr:uid="{00000000-0005-0000-0000-000067000000}"/>
    <cellStyle name="Normal 11 8" xfId="95" xr:uid="{00000000-0005-0000-0000-000068000000}"/>
    <cellStyle name="Normal 11 9" xfId="96" xr:uid="{00000000-0005-0000-0000-000069000000}"/>
    <cellStyle name="Normal 15" xfId="97" xr:uid="{00000000-0005-0000-0000-00006A000000}"/>
    <cellStyle name="Normal 16" xfId="98" xr:uid="{00000000-0005-0000-0000-00006B000000}"/>
    <cellStyle name="Normal 17" xfId="99" xr:uid="{00000000-0005-0000-0000-00006C000000}"/>
    <cellStyle name="Normal 2" xfId="1" xr:uid="{00000000-0005-0000-0000-00006D000000}"/>
    <cellStyle name="Normal 2 2" xfId="100" xr:uid="{00000000-0005-0000-0000-00006E000000}"/>
    <cellStyle name="Normal 2 3" xfId="101" xr:uid="{00000000-0005-0000-0000-00006F000000}"/>
    <cellStyle name="Normal 2 4" xfId="102" xr:uid="{00000000-0005-0000-0000-000070000000}"/>
    <cellStyle name="Normal 28" xfId="2" xr:uid="{00000000-0005-0000-0000-000071000000}"/>
    <cellStyle name="Normal 3" xfId="103" xr:uid="{00000000-0005-0000-0000-000072000000}"/>
    <cellStyle name="Normal 3 10" xfId="104" xr:uid="{00000000-0005-0000-0000-000073000000}"/>
    <cellStyle name="Normal 3 11" xfId="105" xr:uid="{00000000-0005-0000-0000-000074000000}"/>
    <cellStyle name="Normal 3 12" xfId="106" xr:uid="{00000000-0005-0000-0000-000075000000}"/>
    <cellStyle name="Normal 3 13" xfId="107" xr:uid="{00000000-0005-0000-0000-000076000000}"/>
    <cellStyle name="Normal 3 14" xfId="108" xr:uid="{00000000-0005-0000-0000-000077000000}"/>
    <cellStyle name="Normal 3 15" xfId="109" xr:uid="{00000000-0005-0000-0000-000078000000}"/>
    <cellStyle name="Normal 3 16" xfId="110" xr:uid="{00000000-0005-0000-0000-000079000000}"/>
    <cellStyle name="Normal 3 17" xfId="111" xr:uid="{00000000-0005-0000-0000-00007A000000}"/>
    <cellStyle name="Normal 3 18" xfId="112" xr:uid="{00000000-0005-0000-0000-00007B000000}"/>
    <cellStyle name="Normal 3 19" xfId="113" xr:uid="{00000000-0005-0000-0000-00007C000000}"/>
    <cellStyle name="Normal 3 2" xfId="114" xr:uid="{00000000-0005-0000-0000-00007D000000}"/>
    <cellStyle name="Normal 3 20" xfId="115" xr:uid="{00000000-0005-0000-0000-00007E000000}"/>
    <cellStyle name="Normal 3 21" xfId="116" xr:uid="{00000000-0005-0000-0000-00007F000000}"/>
    <cellStyle name="Normal 3 22" xfId="117" xr:uid="{00000000-0005-0000-0000-000080000000}"/>
    <cellStyle name="Normal 3 23" xfId="118" xr:uid="{00000000-0005-0000-0000-000081000000}"/>
    <cellStyle name="Normal 3 24" xfId="119" xr:uid="{00000000-0005-0000-0000-000082000000}"/>
    <cellStyle name="Normal 3 25" xfId="120" xr:uid="{00000000-0005-0000-0000-000083000000}"/>
    <cellStyle name="Normal 3 26" xfId="121" xr:uid="{00000000-0005-0000-0000-000084000000}"/>
    <cellStyle name="Normal 3 27" xfId="122" xr:uid="{00000000-0005-0000-0000-000085000000}"/>
    <cellStyle name="Normal 3 28" xfId="123" xr:uid="{00000000-0005-0000-0000-000086000000}"/>
    <cellStyle name="Normal 3 29" xfId="124" xr:uid="{00000000-0005-0000-0000-000087000000}"/>
    <cellStyle name="Normal 3 3" xfId="125" xr:uid="{00000000-0005-0000-0000-000088000000}"/>
    <cellStyle name="Normal 3 30" xfId="126" xr:uid="{00000000-0005-0000-0000-000089000000}"/>
    <cellStyle name="Normal 3 31" xfId="127" xr:uid="{00000000-0005-0000-0000-00008A000000}"/>
    <cellStyle name="Normal 3 32" xfId="128" xr:uid="{00000000-0005-0000-0000-00008B000000}"/>
    <cellStyle name="Normal 3 33" xfId="129" xr:uid="{00000000-0005-0000-0000-00008C000000}"/>
    <cellStyle name="Normal 3 34" xfId="130" xr:uid="{00000000-0005-0000-0000-00008D000000}"/>
    <cellStyle name="Normal 3 35" xfId="131" xr:uid="{00000000-0005-0000-0000-00008E000000}"/>
    <cellStyle name="Normal 3 36" xfId="132" xr:uid="{00000000-0005-0000-0000-00008F000000}"/>
    <cellStyle name="Normal 3 37" xfId="133" xr:uid="{00000000-0005-0000-0000-000090000000}"/>
    <cellStyle name="Normal 3 38" xfId="134" xr:uid="{00000000-0005-0000-0000-000091000000}"/>
    <cellStyle name="Normal 3 39" xfId="135" xr:uid="{00000000-0005-0000-0000-000092000000}"/>
    <cellStyle name="Normal 3 4" xfId="136" xr:uid="{00000000-0005-0000-0000-000093000000}"/>
    <cellStyle name="Normal 3 40" xfId="137" xr:uid="{00000000-0005-0000-0000-000094000000}"/>
    <cellStyle name="Normal 3 5" xfId="138" xr:uid="{00000000-0005-0000-0000-000095000000}"/>
    <cellStyle name="Normal 3 6" xfId="139" xr:uid="{00000000-0005-0000-0000-000096000000}"/>
    <cellStyle name="Normal 3 7" xfId="140" xr:uid="{00000000-0005-0000-0000-000097000000}"/>
    <cellStyle name="Normal 3 8" xfId="141" xr:uid="{00000000-0005-0000-0000-000098000000}"/>
    <cellStyle name="Normal 3 9" xfId="142" xr:uid="{00000000-0005-0000-0000-000099000000}"/>
    <cellStyle name="Normal 4" xfId="143" xr:uid="{00000000-0005-0000-0000-00009A000000}"/>
    <cellStyle name="Normal 4 10" xfId="144" xr:uid="{00000000-0005-0000-0000-00009B000000}"/>
    <cellStyle name="Normal 4 11" xfId="145" xr:uid="{00000000-0005-0000-0000-00009C000000}"/>
    <cellStyle name="Normal 4 12" xfId="146" xr:uid="{00000000-0005-0000-0000-00009D000000}"/>
    <cellStyle name="Normal 4 13" xfId="147" xr:uid="{00000000-0005-0000-0000-00009E000000}"/>
    <cellStyle name="Normal 4 14" xfId="148" xr:uid="{00000000-0005-0000-0000-00009F000000}"/>
    <cellStyle name="Normal 4 15" xfId="149" xr:uid="{00000000-0005-0000-0000-0000A0000000}"/>
    <cellStyle name="Normal 4 16" xfId="150" xr:uid="{00000000-0005-0000-0000-0000A1000000}"/>
    <cellStyle name="Normal 4 17" xfId="151" xr:uid="{00000000-0005-0000-0000-0000A2000000}"/>
    <cellStyle name="Normal 4 18" xfId="152" xr:uid="{00000000-0005-0000-0000-0000A3000000}"/>
    <cellStyle name="Normal 4 19" xfId="153" xr:uid="{00000000-0005-0000-0000-0000A4000000}"/>
    <cellStyle name="Normal 4 2" xfId="154" xr:uid="{00000000-0005-0000-0000-0000A5000000}"/>
    <cellStyle name="Normal 4 20" xfId="155" xr:uid="{00000000-0005-0000-0000-0000A6000000}"/>
    <cellStyle name="Normal 4 21" xfId="156" xr:uid="{00000000-0005-0000-0000-0000A7000000}"/>
    <cellStyle name="Normal 4 22" xfId="157" xr:uid="{00000000-0005-0000-0000-0000A8000000}"/>
    <cellStyle name="Normal 4 23" xfId="158" xr:uid="{00000000-0005-0000-0000-0000A9000000}"/>
    <cellStyle name="Normal 4 24" xfId="159" xr:uid="{00000000-0005-0000-0000-0000AA000000}"/>
    <cellStyle name="Normal 4 25" xfId="160" xr:uid="{00000000-0005-0000-0000-0000AB000000}"/>
    <cellStyle name="Normal 4 26" xfId="161" xr:uid="{00000000-0005-0000-0000-0000AC000000}"/>
    <cellStyle name="Normal 4 27" xfId="162" xr:uid="{00000000-0005-0000-0000-0000AD000000}"/>
    <cellStyle name="Normal 4 28" xfId="163" xr:uid="{00000000-0005-0000-0000-0000AE000000}"/>
    <cellStyle name="Normal 4 29" xfId="164" xr:uid="{00000000-0005-0000-0000-0000AF000000}"/>
    <cellStyle name="Normal 4 3" xfId="165" xr:uid="{00000000-0005-0000-0000-0000B0000000}"/>
    <cellStyle name="Normal 4 30" xfId="166" xr:uid="{00000000-0005-0000-0000-0000B1000000}"/>
    <cellStyle name="Normal 4 31" xfId="167" xr:uid="{00000000-0005-0000-0000-0000B2000000}"/>
    <cellStyle name="Normal 4 32" xfId="168" xr:uid="{00000000-0005-0000-0000-0000B3000000}"/>
    <cellStyle name="Normal 4 33" xfId="169" xr:uid="{00000000-0005-0000-0000-0000B4000000}"/>
    <cellStyle name="Normal 4 34" xfId="170" xr:uid="{00000000-0005-0000-0000-0000B5000000}"/>
    <cellStyle name="Normal 4 35" xfId="171" xr:uid="{00000000-0005-0000-0000-0000B6000000}"/>
    <cellStyle name="Normal 4 36" xfId="172" xr:uid="{00000000-0005-0000-0000-0000B7000000}"/>
    <cellStyle name="Normal 4 37" xfId="173" xr:uid="{00000000-0005-0000-0000-0000B8000000}"/>
    <cellStyle name="Normal 4 38" xfId="174" xr:uid="{00000000-0005-0000-0000-0000B9000000}"/>
    <cellStyle name="Normal 4 39" xfId="175" xr:uid="{00000000-0005-0000-0000-0000BA000000}"/>
    <cellStyle name="Normal 4 4" xfId="176" xr:uid="{00000000-0005-0000-0000-0000BB000000}"/>
    <cellStyle name="Normal 4 5" xfId="177" xr:uid="{00000000-0005-0000-0000-0000BC000000}"/>
    <cellStyle name="Normal 4 6" xfId="178" xr:uid="{00000000-0005-0000-0000-0000BD000000}"/>
    <cellStyle name="Normal 4 7" xfId="179" xr:uid="{00000000-0005-0000-0000-0000BE000000}"/>
    <cellStyle name="Normal 4 8" xfId="180" xr:uid="{00000000-0005-0000-0000-0000BF000000}"/>
    <cellStyle name="Normal 4 9" xfId="181" xr:uid="{00000000-0005-0000-0000-0000C0000000}"/>
    <cellStyle name="Normal 5" xfId="182" xr:uid="{00000000-0005-0000-0000-0000C1000000}"/>
    <cellStyle name="Normal 5 10" xfId="183" xr:uid="{00000000-0005-0000-0000-0000C2000000}"/>
    <cellStyle name="Normal 5 11" xfId="184" xr:uid="{00000000-0005-0000-0000-0000C3000000}"/>
    <cellStyle name="Normal 5 12" xfId="185" xr:uid="{00000000-0005-0000-0000-0000C4000000}"/>
    <cellStyle name="Normal 5 13" xfId="186" xr:uid="{00000000-0005-0000-0000-0000C5000000}"/>
    <cellStyle name="Normal 5 14" xfId="187" xr:uid="{00000000-0005-0000-0000-0000C6000000}"/>
    <cellStyle name="Normal 5 15" xfId="188" xr:uid="{00000000-0005-0000-0000-0000C7000000}"/>
    <cellStyle name="Normal 5 16" xfId="189" xr:uid="{00000000-0005-0000-0000-0000C8000000}"/>
    <cellStyle name="Normal 5 17" xfId="190" xr:uid="{00000000-0005-0000-0000-0000C9000000}"/>
    <cellStyle name="Normal 5 18" xfId="191" xr:uid="{00000000-0005-0000-0000-0000CA000000}"/>
    <cellStyle name="Normal 5 19" xfId="192" xr:uid="{00000000-0005-0000-0000-0000CB000000}"/>
    <cellStyle name="Normal 5 2" xfId="193" xr:uid="{00000000-0005-0000-0000-0000CC000000}"/>
    <cellStyle name="Normal 5 20" xfId="194" xr:uid="{00000000-0005-0000-0000-0000CD000000}"/>
    <cellStyle name="Normal 5 21" xfId="195" xr:uid="{00000000-0005-0000-0000-0000CE000000}"/>
    <cellStyle name="Normal 5 22" xfId="196" xr:uid="{00000000-0005-0000-0000-0000CF000000}"/>
    <cellStyle name="Normal 5 23" xfId="197" xr:uid="{00000000-0005-0000-0000-0000D0000000}"/>
    <cellStyle name="Normal 5 24" xfId="198" xr:uid="{00000000-0005-0000-0000-0000D1000000}"/>
    <cellStyle name="Normal 5 25" xfId="199" xr:uid="{00000000-0005-0000-0000-0000D2000000}"/>
    <cellStyle name="Normal 5 26" xfId="200" xr:uid="{00000000-0005-0000-0000-0000D3000000}"/>
    <cellStyle name="Normal 5 27" xfId="201" xr:uid="{00000000-0005-0000-0000-0000D4000000}"/>
    <cellStyle name="Normal 5 28" xfId="202" xr:uid="{00000000-0005-0000-0000-0000D5000000}"/>
    <cellStyle name="Normal 5 29" xfId="203" xr:uid="{00000000-0005-0000-0000-0000D6000000}"/>
    <cellStyle name="Normal 5 3" xfId="204" xr:uid="{00000000-0005-0000-0000-0000D7000000}"/>
    <cellStyle name="Normal 5 30" xfId="205" xr:uid="{00000000-0005-0000-0000-0000D8000000}"/>
    <cellStyle name="Normal 5 31" xfId="206" xr:uid="{00000000-0005-0000-0000-0000D9000000}"/>
    <cellStyle name="Normal 5 32" xfId="207" xr:uid="{00000000-0005-0000-0000-0000DA000000}"/>
    <cellStyle name="Normal 5 33" xfId="208" xr:uid="{00000000-0005-0000-0000-0000DB000000}"/>
    <cellStyle name="Normal 5 34" xfId="209" xr:uid="{00000000-0005-0000-0000-0000DC000000}"/>
    <cellStyle name="Normal 5 35" xfId="210" xr:uid="{00000000-0005-0000-0000-0000DD000000}"/>
    <cellStyle name="Normal 5 36" xfId="211" xr:uid="{00000000-0005-0000-0000-0000DE000000}"/>
    <cellStyle name="Normal 5 37" xfId="212" xr:uid="{00000000-0005-0000-0000-0000DF000000}"/>
    <cellStyle name="Normal 5 38" xfId="213" xr:uid="{00000000-0005-0000-0000-0000E0000000}"/>
    <cellStyle name="Normal 5 39" xfId="214" xr:uid="{00000000-0005-0000-0000-0000E1000000}"/>
    <cellStyle name="Normal 5 4" xfId="215" xr:uid="{00000000-0005-0000-0000-0000E2000000}"/>
    <cellStyle name="Normal 5 40" xfId="216" xr:uid="{00000000-0005-0000-0000-0000E3000000}"/>
    <cellStyle name="Normal 5 5" xfId="217" xr:uid="{00000000-0005-0000-0000-0000E4000000}"/>
    <cellStyle name="Normal 5 6" xfId="218" xr:uid="{00000000-0005-0000-0000-0000E5000000}"/>
    <cellStyle name="Normal 5 7" xfId="219" xr:uid="{00000000-0005-0000-0000-0000E6000000}"/>
    <cellStyle name="Normal 5 8" xfId="220" xr:uid="{00000000-0005-0000-0000-0000E7000000}"/>
    <cellStyle name="Normal 5 9" xfId="221" xr:uid="{00000000-0005-0000-0000-0000E8000000}"/>
    <cellStyle name="Normal 50" xfId="222" xr:uid="{00000000-0005-0000-0000-0000E9000000}"/>
    <cellStyle name="Normal 6 10" xfId="223" xr:uid="{00000000-0005-0000-0000-0000EA000000}"/>
    <cellStyle name="Normal 6 11" xfId="224" xr:uid="{00000000-0005-0000-0000-0000EB000000}"/>
    <cellStyle name="Normal 6 12" xfId="225" xr:uid="{00000000-0005-0000-0000-0000EC000000}"/>
    <cellStyle name="Normal 6 13" xfId="226" xr:uid="{00000000-0005-0000-0000-0000ED000000}"/>
    <cellStyle name="Normal 6 14" xfId="227" xr:uid="{00000000-0005-0000-0000-0000EE000000}"/>
    <cellStyle name="Normal 6 15" xfId="228" xr:uid="{00000000-0005-0000-0000-0000EF000000}"/>
    <cellStyle name="Normal 6 16" xfId="229" xr:uid="{00000000-0005-0000-0000-0000F0000000}"/>
    <cellStyle name="Normal 6 17" xfId="230" xr:uid="{00000000-0005-0000-0000-0000F1000000}"/>
    <cellStyle name="Normal 6 18" xfId="231" xr:uid="{00000000-0005-0000-0000-0000F2000000}"/>
    <cellStyle name="Normal 6 19" xfId="232" xr:uid="{00000000-0005-0000-0000-0000F3000000}"/>
    <cellStyle name="Normal 6 2" xfId="233" xr:uid="{00000000-0005-0000-0000-0000F4000000}"/>
    <cellStyle name="Normal 6 20" xfId="234" xr:uid="{00000000-0005-0000-0000-0000F5000000}"/>
    <cellStyle name="Normal 6 21" xfId="235" xr:uid="{00000000-0005-0000-0000-0000F6000000}"/>
    <cellStyle name="Normal 6 22" xfId="236" xr:uid="{00000000-0005-0000-0000-0000F7000000}"/>
    <cellStyle name="Normal 6 23" xfId="237" xr:uid="{00000000-0005-0000-0000-0000F8000000}"/>
    <cellStyle name="Normal 6 24" xfId="238" xr:uid="{00000000-0005-0000-0000-0000F9000000}"/>
    <cellStyle name="Normal 6 25" xfId="239" xr:uid="{00000000-0005-0000-0000-0000FA000000}"/>
    <cellStyle name="Normal 6 26" xfId="240" xr:uid="{00000000-0005-0000-0000-0000FB000000}"/>
    <cellStyle name="Normal 6 27" xfId="241" xr:uid="{00000000-0005-0000-0000-0000FC000000}"/>
    <cellStyle name="Normal 6 28" xfId="242" xr:uid="{00000000-0005-0000-0000-0000FD000000}"/>
    <cellStyle name="Normal 6 29" xfId="243" xr:uid="{00000000-0005-0000-0000-0000FE000000}"/>
    <cellStyle name="Normal 6 3" xfId="244" xr:uid="{00000000-0005-0000-0000-0000FF000000}"/>
    <cellStyle name="Normal 6 30" xfId="245" xr:uid="{00000000-0005-0000-0000-000000010000}"/>
    <cellStyle name="Normal 6 31" xfId="246" xr:uid="{00000000-0005-0000-0000-000001010000}"/>
    <cellStyle name="Normal 6 32" xfId="247" xr:uid="{00000000-0005-0000-0000-000002010000}"/>
    <cellStyle name="Normal 6 33" xfId="248" xr:uid="{00000000-0005-0000-0000-000003010000}"/>
    <cellStyle name="Normal 6 34" xfId="249" xr:uid="{00000000-0005-0000-0000-000004010000}"/>
    <cellStyle name="Normal 6 35" xfId="250" xr:uid="{00000000-0005-0000-0000-000005010000}"/>
    <cellStyle name="Normal 6 36" xfId="251" xr:uid="{00000000-0005-0000-0000-000006010000}"/>
    <cellStyle name="Normal 6 37" xfId="252" xr:uid="{00000000-0005-0000-0000-000007010000}"/>
    <cellStyle name="Normal 6 38" xfId="253" xr:uid="{00000000-0005-0000-0000-000008010000}"/>
    <cellStyle name="Normal 6 39" xfId="254" xr:uid="{00000000-0005-0000-0000-000009010000}"/>
    <cellStyle name="Normal 6 4" xfId="255" xr:uid="{00000000-0005-0000-0000-00000A010000}"/>
    <cellStyle name="Normal 6 5" xfId="256" xr:uid="{00000000-0005-0000-0000-00000B010000}"/>
    <cellStyle name="Normal 6 6" xfId="257" xr:uid="{00000000-0005-0000-0000-00000C010000}"/>
    <cellStyle name="Normal 6 7" xfId="258" xr:uid="{00000000-0005-0000-0000-00000D010000}"/>
    <cellStyle name="Normal 6 8" xfId="259" xr:uid="{00000000-0005-0000-0000-00000E010000}"/>
    <cellStyle name="Normal 6 9" xfId="260" xr:uid="{00000000-0005-0000-0000-00000F010000}"/>
    <cellStyle name="Normal 7" xfId="261" xr:uid="{00000000-0005-0000-0000-000010010000}"/>
    <cellStyle name="Normal 7 10" xfId="262" xr:uid="{00000000-0005-0000-0000-000011010000}"/>
    <cellStyle name="Normal 7 11" xfId="263" xr:uid="{00000000-0005-0000-0000-000012010000}"/>
    <cellStyle name="Normal 7 12" xfId="264" xr:uid="{00000000-0005-0000-0000-000013010000}"/>
    <cellStyle name="Normal 7 13" xfId="265" xr:uid="{00000000-0005-0000-0000-000014010000}"/>
    <cellStyle name="Normal 7 14" xfId="266" xr:uid="{00000000-0005-0000-0000-000015010000}"/>
    <cellStyle name="Normal 7 15" xfId="267" xr:uid="{00000000-0005-0000-0000-000016010000}"/>
    <cellStyle name="Normal 7 16" xfId="268" xr:uid="{00000000-0005-0000-0000-000017010000}"/>
    <cellStyle name="Normal 7 17" xfId="269" xr:uid="{00000000-0005-0000-0000-000018010000}"/>
    <cellStyle name="Normal 7 18" xfId="270" xr:uid="{00000000-0005-0000-0000-000019010000}"/>
    <cellStyle name="Normal 7 19" xfId="271" xr:uid="{00000000-0005-0000-0000-00001A010000}"/>
    <cellStyle name="Normal 7 2" xfId="272" xr:uid="{00000000-0005-0000-0000-00001B010000}"/>
    <cellStyle name="Normal 7 20" xfId="273" xr:uid="{00000000-0005-0000-0000-00001C010000}"/>
    <cellStyle name="Normal 7 21" xfId="274" xr:uid="{00000000-0005-0000-0000-00001D010000}"/>
    <cellStyle name="Normal 7 22" xfId="275" xr:uid="{00000000-0005-0000-0000-00001E010000}"/>
    <cellStyle name="Normal 7 23" xfId="276" xr:uid="{00000000-0005-0000-0000-00001F010000}"/>
    <cellStyle name="Normal 7 24" xfId="277" xr:uid="{00000000-0005-0000-0000-000020010000}"/>
    <cellStyle name="Normal 7 25" xfId="278" xr:uid="{00000000-0005-0000-0000-000021010000}"/>
    <cellStyle name="Normal 7 26" xfId="279" xr:uid="{00000000-0005-0000-0000-000022010000}"/>
    <cellStyle name="Normal 7 27" xfId="280" xr:uid="{00000000-0005-0000-0000-000023010000}"/>
    <cellStyle name="Normal 7 28" xfId="281" xr:uid="{00000000-0005-0000-0000-000024010000}"/>
    <cellStyle name="Normal 7 29" xfId="282" xr:uid="{00000000-0005-0000-0000-000025010000}"/>
    <cellStyle name="Normal 7 3" xfId="283" xr:uid="{00000000-0005-0000-0000-000026010000}"/>
    <cellStyle name="Normal 7 30" xfId="284" xr:uid="{00000000-0005-0000-0000-000027010000}"/>
    <cellStyle name="Normal 7 31" xfId="285" xr:uid="{00000000-0005-0000-0000-000028010000}"/>
    <cellStyle name="Normal 7 32" xfId="286" xr:uid="{00000000-0005-0000-0000-000029010000}"/>
    <cellStyle name="Normal 7 33" xfId="287" xr:uid="{00000000-0005-0000-0000-00002A010000}"/>
    <cellStyle name="Normal 7 34" xfId="288" xr:uid="{00000000-0005-0000-0000-00002B010000}"/>
    <cellStyle name="Normal 7 35" xfId="289" xr:uid="{00000000-0005-0000-0000-00002C010000}"/>
    <cellStyle name="Normal 7 36" xfId="290" xr:uid="{00000000-0005-0000-0000-00002D010000}"/>
    <cellStyle name="Normal 7 37" xfId="291" xr:uid="{00000000-0005-0000-0000-00002E010000}"/>
    <cellStyle name="Normal 7 38" xfId="292" xr:uid="{00000000-0005-0000-0000-00002F010000}"/>
    <cellStyle name="Normal 7 39" xfId="293" xr:uid="{00000000-0005-0000-0000-000030010000}"/>
    <cellStyle name="Normal 7 4" xfId="294" xr:uid="{00000000-0005-0000-0000-000031010000}"/>
    <cellStyle name="Normal 7 5" xfId="295" xr:uid="{00000000-0005-0000-0000-000032010000}"/>
    <cellStyle name="Normal 7 6" xfId="296" xr:uid="{00000000-0005-0000-0000-000033010000}"/>
    <cellStyle name="Normal 7 7" xfId="297" xr:uid="{00000000-0005-0000-0000-000034010000}"/>
    <cellStyle name="Normal 7 8" xfId="298" xr:uid="{00000000-0005-0000-0000-000035010000}"/>
    <cellStyle name="Normal 7 9" xfId="299" xr:uid="{00000000-0005-0000-0000-000036010000}"/>
    <cellStyle name="Normal 8 10" xfId="300" xr:uid="{00000000-0005-0000-0000-000037010000}"/>
    <cellStyle name="Normal 8 11" xfId="301" xr:uid="{00000000-0005-0000-0000-000038010000}"/>
    <cellStyle name="Normal 8 12" xfId="302" xr:uid="{00000000-0005-0000-0000-000039010000}"/>
    <cellStyle name="Normal 8 13" xfId="303" xr:uid="{00000000-0005-0000-0000-00003A010000}"/>
    <cellStyle name="Normal 8 14" xfId="304" xr:uid="{00000000-0005-0000-0000-00003B010000}"/>
    <cellStyle name="Normal 8 15" xfId="305" xr:uid="{00000000-0005-0000-0000-00003C010000}"/>
    <cellStyle name="Normal 8 16" xfId="306" xr:uid="{00000000-0005-0000-0000-00003D010000}"/>
    <cellStyle name="Normal 8 17" xfId="307" xr:uid="{00000000-0005-0000-0000-00003E010000}"/>
    <cellStyle name="Normal 8 18" xfId="308" xr:uid="{00000000-0005-0000-0000-00003F010000}"/>
    <cellStyle name="Normal 8 19" xfId="309" xr:uid="{00000000-0005-0000-0000-000040010000}"/>
    <cellStyle name="Normal 8 2" xfId="310" xr:uid="{00000000-0005-0000-0000-000041010000}"/>
    <cellStyle name="Normal 8 20" xfId="311" xr:uid="{00000000-0005-0000-0000-000042010000}"/>
    <cellStyle name="Normal 8 21" xfId="312" xr:uid="{00000000-0005-0000-0000-000043010000}"/>
    <cellStyle name="Normal 8 22" xfId="313" xr:uid="{00000000-0005-0000-0000-000044010000}"/>
    <cellStyle name="Normal 8 23" xfId="314" xr:uid="{00000000-0005-0000-0000-000045010000}"/>
    <cellStyle name="Normal 8 24" xfId="315" xr:uid="{00000000-0005-0000-0000-000046010000}"/>
    <cellStyle name="Normal 8 25" xfId="316" xr:uid="{00000000-0005-0000-0000-000047010000}"/>
    <cellStyle name="Normal 8 26" xfId="317" xr:uid="{00000000-0005-0000-0000-000048010000}"/>
    <cellStyle name="Normal 8 27" xfId="318" xr:uid="{00000000-0005-0000-0000-000049010000}"/>
    <cellStyle name="Normal 8 28" xfId="319" xr:uid="{00000000-0005-0000-0000-00004A010000}"/>
    <cellStyle name="Normal 8 29" xfId="320" xr:uid="{00000000-0005-0000-0000-00004B010000}"/>
    <cellStyle name="Normal 8 3" xfId="321" xr:uid="{00000000-0005-0000-0000-00004C010000}"/>
    <cellStyle name="Normal 8 30" xfId="322" xr:uid="{00000000-0005-0000-0000-00004D010000}"/>
    <cellStyle name="Normal 8 31" xfId="323" xr:uid="{00000000-0005-0000-0000-00004E010000}"/>
    <cellStyle name="Normal 8 32" xfId="324" xr:uid="{00000000-0005-0000-0000-00004F010000}"/>
    <cellStyle name="Normal 8 33" xfId="325" xr:uid="{00000000-0005-0000-0000-000050010000}"/>
    <cellStyle name="Normal 8 34" xfId="326" xr:uid="{00000000-0005-0000-0000-000051010000}"/>
    <cellStyle name="Normal 8 35" xfId="327" xr:uid="{00000000-0005-0000-0000-000052010000}"/>
    <cellStyle name="Normal 8 36" xfId="328" xr:uid="{00000000-0005-0000-0000-000053010000}"/>
    <cellStyle name="Normal 8 37" xfId="329" xr:uid="{00000000-0005-0000-0000-000054010000}"/>
    <cellStyle name="Normal 8 38" xfId="330" xr:uid="{00000000-0005-0000-0000-000055010000}"/>
    <cellStyle name="Normal 8 39" xfId="331" xr:uid="{00000000-0005-0000-0000-000056010000}"/>
    <cellStyle name="Normal 8 4" xfId="332" xr:uid="{00000000-0005-0000-0000-000057010000}"/>
    <cellStyle name="Normal 8 5" xfId="333" xr:uid="{00000000-0005-0000-0000-000058010000}"/>
    <cellStyle name="Normal 8 6" xfId="334" xr:uid="{00000000-0005-0000-0000-000059010000}"/>
    <cellStyle name="Normal 8 7" xfId="335" xr:uid="{00000000-0005-0000-0000-00005A010000}"/>
    <cellStyle name="Normal 8 8" xfId="336" xr:uid="{00000000-0005-0000-0000-00005B010000}"/>
    <cellStyle name="Normal 8 9" xfId="337" xr:uid="{00000000-0005-0000-0000-00005C010000}"/>
    <cellStyle name="Normal 9 10" xfId="338" xr:uid="{00000000-0005-0000-0000-00005D010000}"/>
    <cellStyle name="Normal 9 11" xfId="339" xr:uid="{00000000-0005-0000-0000-00005E010000}"/>
    <cellStyle name="Normal 9 12" xfId="340" xr:uid="{00000000-0005-0000-0000-00005F010000}"/>
    <cellStyle name="Normal 9 13" xfId="341" xr:uid="{00000000-0005-0000-0000-000060010000}"/>
    <cellStyle name="Normal 9 14" xfId="342" xr:uid="{00000000-0005-0000-0000-000061010000}"/>
    <cellStyle name="Normal 9 15" xfId="343" xr:uid="{00000000-0005-0000-0000-000062010000}"/>
    <cellStyle name="Normal 9 16" xfId="344" xr:uid="{00000000-0005-0000-0000-000063010000}"/>
    <cellStyle name="Normal 9 17" xfId="345" xr:uid="{00000000-0005-0000-0000-000064010000}"/>
    <cellStyle name="Normal 9 18" xfId="346" xr:uid="{00000000-0005-0000-0000-000065010000}"/>
    <cellStyle name="Normal 9 19" xfId="347" xr:uid="{00000000-0005-0000-0000-000066010000}"/>
    <cellStyle name="Normal 9 2" xfId="3" xr:uid="{00000000-0005-0000-0000-000067010000}"/>
    <cellStyle name="Normal 9 20" xfId="348" xr:uid="{00000000-0005-0000-0000-000068010000}"/>
    <cellStyle name="Normal 9 21" xfId="349" xr:uid="{00000000-0005-0000-0000-000069010000}"/>
    <cellStyle name="Normal 9 22" xfId="350" xr:uid="{00000000-0005-0000-0000-00006A010000}"/>
    <cellStyle name="Normal 9 23" xfId="351" xr:uid="{00000000-0005-0000-0000-00006B010000}"/>
    <cellStyle name="Normal 9 24" xfId="352" xr:uid="{00000000-0005-0000-0000-00006C010000}"/>
    <cellStyle name="Normal 9 25" xfId="353" xr:uid="{00000000-0005-0000-0000-00006D010000}"/>
    <cellStyle name="Normal 9 26" xfId="354" xr:uid="{00000000-0005-0000-0000-00006E010000}"/>
    <cellStyle name="Normal 9 27" xfId="355" xr:uid="{00000000-0005-0000-0000-00006F010000}"/>
    <cellStyle name="Normal 9 28" xfId="356" xr:uid="{00000000-0005-0000-0000-000070010000}"/>
    <cellStyle name="Normal 9 29" xfId="357" xr:uid="{00000000-0005-0000-0000-000071010000}"/>
    <cellStyle name="Normal 9 3" xfId="358" xr:uid="{00000000-0005-0000-0000-000072010000}"/>
    <cellStyle name="Normal 9 30" xfId="359" xr:uid="{00000000-0005-0000-0000-000073010000}"/>
    <cellStyle name="Normal 9 31" xfId="360" xr:uid="{00000000-0005-0000-0000-000074010000}"/>
    <cellStyle name="Normal 9 32" xfId="361" xr:uid="{00000000-0005-0000-0000-000075010000}"/>
    <cellStyle name="Normal 9 33" xfId="362" xr:uid="{00000000-0005-0000-0000-000076010000}"/>
    <cellStyle name="Normal 9 34" xfId="363" xr:uid="{00000000-0005-0000-0000-000077010000}"/>
    <cellStyle name="Normal 9 35" xfId="364" xr:uid="{00000000-0005-0000-0000-000078010000}"/>
    <cellStyle name="Normal 9 36" xfId="365" xr:uid="{00000000-0005-0000-0000-000079010000}"/>
    <cellStyle name="Normal 9 37" xfId="366" xr:uid="{00000000-0005-0000-0000-00007A010000}"/>
    <cellStyle name="Normal 9 38" xfId="367" xr:uid="{00000000-0005-0000-0000-00007B010000}"/>
    <cellStyle name="Normal 9 39" xfId="368" xr:uid="{00000000-0005-0000-0000-00007C010000}"/>
    <cellStyle name="Normal 9 4" xfId="369" xr:uid="{00000000-0005-0000-0000-00007D010000}"/>
    <cellStyle name="Normal 9 5" xfId="370" xr:uid="{00000000-0005-0000-0000-00007E010000}"/>
    <cellStyle name="Normal 9 6" xfId="371" xr:uid="{00000000-0005-0000-0000-00007F010000}"/>
    <cellStyle name="Normal 9 7" xfId="372" xr:uid="{00000000-0005-0000-0000-000080010000}"/>
    <cellStyle name="Normal 9 8" xfId="373" xr:uid="{00000000-0005-0000-0000-000081010000}"/>
    <cellStyle name="Normal 9 9" xfId="374" xr:uid="{00000000-0005-0000-0000-000082010000}"/>
    <cellStyle name="Nota 2" xfId="375" xr:uid="{00000000-0005-0000-0000-000083010000}"/>
    <cellStyle name="Porcentagem" xfId="384" builtinId="5"/>
    <cellStyle name="Porcentagem 2" xfId="376" xr:uid="{00000000-0005-0000-0000-000085010000}"/>
    <cellStyle name="Porcentagem 2 2" xfId="377" xr:uid="{00000000-0005-0000-0000-000086010000}"/>
    <cellStyle name="Separador de milhares 2" xfId="378" xr:uid="{00000000-0005-0000-0000-000088010000}"/>
    <cellStyle name="Separador de milhares 2 2" xfId="379" xr:uid="{00000000-0005-0000-0000-000089010000}"/>
    <cellStyle name="Separador de milhares 2 3" xfId="380" xr:uid="{00000000-0005-0000-0000-00008A010000}"/>
    <cellStyle name="Separador de milhares 3" xfId="381" xr:uid="{00000000-0005-0000-0000-00008B010000}"/>
    <cellStyle name="Separador de milhares 4" xfId="382" xr:uid="{00000000-0005-0000-0000-00008C010000}"/>
    <cellStyle name="Vírgula 2" xfId="383" xr:uid="{00000000-0005-0000-0000-00008D01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470648</xdr:colOff>
      <xdr:row>6</xdr:row>
      <xdr:rowOff>0</xdr:rowOff>
    </xdr:from>
    <xdr:to>
      <xdr:col>5</xdr:col>
      <xdr:colOff>897886</xdr:colOff>
      <xdr:row>6</xdr:row>
      <xdr:rowOff>1905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08177" y="5950324"/>
          <a:ext cx="434858" cy="0"/>
        </a:xfrm>
        <a:prstGeom prst="rect">
          <a:avLst/>
        </a:prstGeom>
      </xdr:spPr>
    </xdr:pic>
    <xdr:clientData/>
  </xdr:twoCellAnchor>
  <xdr:twoCellAnchor editAs="oneCell">
    <xdr:from>
      <xdr:col>3</xdr:col>
      <xdr:colOff>1812664</xdr:colOff>
      <xdr:row>4</xdr:row>
      <xdr:rowOff>123265</xdr:rowOff>
    </xdr:from>
    <xdr:to>
      <xdr:col>3</xdr:col>
      <xdr:colOff>2270382</xdr:colOff>
      <xdr:row>4</xdr:row>
      <xdr:rowOff>130885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97076" y="1692089"/>
          <a:ext cx="461528" cy="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6</xdr:row>
      <xdr:rowOff>0</xdr:rowOff>
    </xdr:from>
    <xdr:ext cx="442478" cy="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8415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850" y="184150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8415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850" y="184150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57810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850" y="2578100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57810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850" y="2578100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97205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850" y="4972050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97205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850" y="4972050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470588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7470588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470588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7470588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898529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9898529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898529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9898529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24" name="Imagem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326471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12326471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26" name="Imagem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326471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27" name="Imagem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12326471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4754412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14754412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30" name="Imagem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4754412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31" name="Imagem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14754412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32" name="Imagem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7182353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33" name="Imagem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17182353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34" name="Imagem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7182353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35" name="Imagem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17182353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36" name="Imagem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610294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37" name="Imagem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19610294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38" name="Imagem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610294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39" name="Imagem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19610294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40" name="Imagem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038235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41" name="Imagem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22038235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42" name="Imagem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038235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43" name="Imagem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22038235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44" name="Imagem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4466176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45" name="Imagem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24466176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46" name="Imagem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4466176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47" name="Imagem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24466176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48" name="Imagem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6894118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49" name="Imagem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26894118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50" name="Imagem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6894118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51" name="Imagem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26894118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52" name="Imagem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9322059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53" name="Imagem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29322059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54" name="Imagem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9322059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55" name="Imagem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29322059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56" name="Imagem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175000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57" name="Imagem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31750000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58" name="Imagem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175000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59" name="Imagem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31750000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60" name="Imagem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4177941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61" name="Imagem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34177941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62" name="Imagem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4177941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63" name="Imagem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34177941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64" name="Imagem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605882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65" name="Imagem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36605882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66" name="Imagem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6605882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67" name="Imagem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36605882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68" name="Imagem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9033824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69" name="Imagem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39033824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70" name="Imagem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9033824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71" name="Imagem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39033824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72" name="Imagem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1461765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73" name="Imagem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41461765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74" name="Imagem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1461765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75" name="Imagem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41461765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76" name="Imagem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3889706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77" name="Imagem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43889706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78" name="Imagem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3889706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79" name="Imagem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43889706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80" name="Imagem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6317647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81" name="Imagem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46317647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442478" cy="0"/>
    <xdr:pic>
      <xdr:nvPicPr>
        <xdr:cNvPr id="82" name="Imagem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6317647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6</xdr:row>
      <xdr:rowOff>0</xdr:rowOff>
    </xdr:from>
    <xdr:ext cx="442478" cy="0"/>
    <xdr:pic>
      <xdr:nvPicPr>
        <xdr:cNvPr id="83" name="Imagem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46317647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</xdr:row>
      <xdr:rowOff>0</xdr:rowOff>
    </xdr:from>
    <xdr:ext cx="442478" cy="0"/>
    <xdr:pic>
      <xdr:nvPicPr>
        <xdr:cNvPr id="84" name="Imagem 83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8745588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7</xdr:row>
      <xdr:rowOff>0</xdr:rowOff>
    </xdr:from>
    <xdr:ext cx="442478" cy="0"/>
    <xdr:pic>
      <xdr:nvPicPr>
        <xdr:cNvPr id="85" name="Imagem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48745588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</xdr:row>
      <xdr:rowOff>0</xdr:rowOff>
    </xdr:from>
    <xdr:ext cx="442478" cy="0"/>
    <xdr:pic>
      <xdr:nvPicPr>
        <xdr:cNvPr id="86" name="Imagem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8745588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7</xdr:row>
      <xdr:rowOff>0</xdr:rowOff>
    </xdr:from>
    <xdr:ext cx="442478" cy="0"/>
    <xdr:pic>
      <xdr:nvPicPr>
        <xdr:cNvPr id="87" name="Imagem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091" y="48745588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17</xdr:row>
      <xdr:rowOff>0</xdr:rowOff>
    </xdr:from>
    <xdr:ext cx="442478" cy="0"/>
    <xdr:pic>
      <xdr:nvPicPr>
        <xdr:cNvPr id="91" name="Imagem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4333875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17</xdr:row>
      <xdr:rowOff>0</xdr:rowOff>
    </xdr:from>
    <xdr:ext cx="442478" cy="0"/>
    <xdr:pic>
      <xdr:nvPicPr>
        <xdr:cNvPr id="92" name="Imagem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525" y="43338750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17</xdr:row>
      <xdr:rowOff>0</xdr:rowOff>
    </xdr:from>
    <xdr:ext cx="442478" cy="0"/>
    <xdr:pic>
      <xdr:nvPicPr>
        <xdr:cNvPr id="93" name="Imagem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4333875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17</xdr:row>
      <xdr:rowOff>0</xdr:rowOff>
    </xdr:from>
    <xdr:ext cx="442478" cy="0"/>
    <xdr:pic>
      <xdr:nvPicPr>
        <xdr:cNvPr id="94" name="Imagem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525" y="43338750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17</xdr:row>
      <xdr:rowOff>0</xdr:rowOff>
    </xdr:from>
    <xdr:ext cx="442478" cy="0"/>
    <xdr:pic>
      <xdr:nvPicPr>
        <xdr:cNvPr id="95" name="Imagem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4333875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17</xdr:row>
      <xdr:rowOff>0</xdr:rowOff>
    </xdr:from>
    <xdr:ext cx="442478" cy="0"/>
    <xdr:pic>
      <xdr:nvPicPr>
        <xdr:cNvPr id="96" name="Imagem 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525" y="43338750"/>
          <a:ext cx="442478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17</xdr:row>
      <xdr:rowOff>0</xdr:rowOff>
    </xdr:from>
    <xdr:ext cx="442478" cy="0"/>
    <xdr:pic>
      <xdr:nvPicPr>
        <xdr:cNvPr id="97" name="Imagem 9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43338750"/>
          <a:ext cx="442478" cy="0"/>
        </a:xfrm>
        <a:prstGeom prst="rect">
          <a:avLst/>
        </a:prstGeom>
      </xdr:spPr>
    </xdr:pic>
    <xdr:clientData/>
  </xdr:oneCellAnchor>
  <xdr:oneCellAnchor>
    <xdr:from>
      <xdr:col>3</xdr:col>
      <xdr:colOff>57150</xdr:colOff>
      <xdr:row>17</xdr:row>
      <xdr:rowOff>0</xdr:rowOff>
    </xdr:from>
    <xdr:ext cx="442478" cy="0"/>
    <xdr:pic>
      <xdr:nvPicPr>
        <xdr:cNvPr id="98" name="Imagem 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5525" y="43338750"/>
          <a:ext cx="442478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247650</xdr:colOff>
          <xdr:row>15</xdr:row>
          <xdr:rowOff>0</xdr:rowOff>
        </xdr:from>
        <xdr:to>
          <xdr:col>9</xdr:col>
          <xdr:colOff>0</xdr:colOff>
          <xdr:row>15</xdr:row>
          <xdr:rowOff>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rancis Thiago Batista Araujo" id="{AA844270-CEF4-4DC7-BF59-FD138129ECF5}" userId="S::francis.araujo@jfpb.jus.br::b89d48bd-cf9a-43e2-9a00-b81905e6f950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3" dT="2026-08-24T14:10:03.19" personId="{AA844270-CEF4-4DC7-BF59-FD138129ECF5}" id="{322FA9E8-91AB-44A6-B725-58159F845800}">
    <text>Participante deve apresentar índice adequado à composição do valor total de sua proposta.</text>
  </threadedComment>
  <threadedComment ref="F14" dT="2026-08-24T14:10:31.24" personId="{AA844270-CEF4-4DC7-BF59-FD138129ECF5}" id="{BF170103-064E-43A3-ABF7-1954D54B78DE}">
    <text>Participante deve apresentar índice adequado à composição do valor total de sua proposta.</text>
  </threadedComment>
  <threadedComment ref="F15" dT="2026-08-24T14:10:35.25" personId="{AA844270-CEF4-4DC7-BF59-FD138129ECF5}" id="{CA56D88F-15F3-47F7-8390-B7B94AB5DF04}">
    <text>Participante deve apresentar índice adequado à composição do valor total de sua proposta.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view="pageBreakPreview" zoomScale="85" zoomScaleNormal="80" zoomScaleSheetLayoutView="85" workbookViewId="0">
      <selection activeCell="F18" sqref="F18"/>
    </sheetView>
  </sheetViews>
  <sheetFormatPr defaultRowHeight="15" x14ac:dyDescent="0.25"/>
  <cols>
    <col min="1" max="1" width="2.5703125" customWidth="1"/>
    <col min="2" max="2" width="6" customWidth="1"/>
    <col min="3" max="3" width="3.7109375" customWidth="1"/>
    <col min="4" max="4" width="86.5703125" customWidth="1"/>
    <col min="5" max="5" width="14.85546875" customWidth="1"/>
    <col min="6" max="6" width="17.140625" customWidth="1"/>
    <col min="7" max="7" width="19.42578125" customWidth="1"/>
    <col min="8" max="8" width="8" style="1" customWidth="1"/>
    <col min="9" max="9" width="13.7109375" customWidth="1"/>
    <col min="10" max="10" width="2.42578125" customWidth="1"/>
    <col min="11" max="11" width="10.28515625" bestFit="1" customWidth="1"/>
    <col min="12" max="13" width="8.85546875" style="11"/>
    <col min="14" max="14" width="17.140625" bestFit="1" customWidth="1"/>
  </cols>
  <sheetData>
    <row r="1" spans="1:15" x14ac:dyDescent="0.25">
      <c r="A1" s="290"/>
      <c r="B1" s="290"/>
      <c r="C1" s="290"/>
      <c r="D1" s="290"/>
      <c r="E1" s="290"/>
      <c r="F1" s="290"/>
      <c r="G1" s="290"/>
      <c r="H1" s="291"/>
      <c r="I1" s="290"/>
      <c r="J1" s="290"/>
    </row>
    <row r="2" spans="1:15" ht="27.75" customHeight="1" x14ac:dyDescent="0.25">
      <c r="A2" s="290"/>
      <c r="B2" s="292" t="s">
        <v>97</v>
      </c>
      <c r="C2" s="292"/>
      <c r="D2" s="292"/>
      <c r="E2" s="292"/>
      <c r="F2" s="292"/>
      <c r="G2" s="292"/>
      <c r="H2" s="292"/>
      <c r="I2" s="292"/>
      <c r="J2" s="290"/>
    </row>
    <row r="3" spans="1:15" ht="19.7" customHeight="1" thickBot="1" x14ac:dyDescent="0.3">
      <c r="A3" s="290"/>
      <c r="B3" s="293" t="s">
        <v>91</v>
      </c>
      <c r="C3" s="293"/>
      <c r="D3" s="293"/>
      <c r="E3" s="293"/>
      <c r="F3" s="293"/>
      <c r="G3" s="293"/>
      <c r="H3" s="293"/>
      <c r="I3" s="293"/>
      <c r="J3" s="290"/>
    </row>
    <row r="4" spans="1:15" ht="38.25" customHeight="1" thickBot="1" x14ac:dyDescent="0.3">
      <c r="A4" s="290"/>
      <c r="B4" s="72" t="s">
        <v>99</v>
      </c>
      <c r="C4" s="73"/>
      <c r="D4" s="73"/>
      <c r="E4" s="73"/>
      <c r="F4" s="73"/>
      <c r="G4" s="73"/>
      <c r="H4" s="73"/>
      <c r="I4" s="74"/>
      <c r="J4" s="290"/>
    </row>
    <row r="5" spans="1:15" ht="15.75" thickBot="1" x14ac:dyDescent="0.3">
      <c r="A5" s="290"/>
      <c r="B5" s="290"/>
      <c r="C5" s="290"/>
      <c r="D5" s="290"/>
      <c r="E5" s="290"/>
      <c r="F5" s="290"/>
      <c r="G5" s="290"/>
      <c r="H5" s="291"/>
      <c r="I5" s="290"/>
      <c r="J5" s="290"/>
    </row>
    <row r="6" spans="1:15" ht="27.75" customHeight="1" thickBot="1" x14ac:dyDescent="0.3">
      <c r="A6" s="290"/>
      <c r="B6" s="305" t="s">
        <v>98</v>
      </c>
      <c r="C6" s="306"/>
      <c r="D6" s="306"/>
      <c r="E6" s="306"/>
      <c r="F6" s="306"/>
      <c r="G6" s="306"/>
      <c r="H6" s="306"/>
      <c r="I6" s="307"/>
      <c r="J6" s="290"/>
    </row>
    <row r="7" spans="1:15" ht="15.75" thickBot="1" x14ac:dyDescent="0.3">
      <c r="A7" s="290"/>
      <c r="B7" s="75" t="s">
        <v>103</v>
      </c>
      <c r="C7" s="76"/>
      <c r="D7" s="76"/>
      <c r="E7" s="76"/>
      <c r="F7" s="76"/>
      <c r="G7" s="76"/>
      <c r="H7" s="76"/>
      <c r="I7" s="77"/>
      <c r="J7" s="290"/>
      <c r="M7" s="12"/>
    </row>
    <row r="8" spans="1:15" ht="15.75" thickBot="1" x14ac:dyDescent="0.3">
      <c r="A8" s="290"/>
      <c r="B8" s="3"/>
      <c r="C8" s="4"/>
      <c r="D8" s="4"/>
      <c r="E8" s="4"/>
      <c r="F8" s="4"/>
      <c r="G8" s="4"/>
      <c r="H8" s="4"/>
      <c r="I8" s="5"/>
      <c r="J8" s="290"/>
      <c r="M8" s="12"/>
    </row>
    <row r="9" spans="1:15" ht="31.5" x14ac:dyDescent="0.25">
      <c r="A9" s="290"/>
      <c r="B9" s="78" t="s">
        <v>0</v>
      </c>
      <c r="C9" s="79"/>
      <c r="D9" s="9" t="s">
        <v>93</v>
      </c>
      <c r="E9" s="9" t="s">
        <v>81</v>
      </c>
      <c r="F9" s="10" t="s">
        <v>92</v>
      </c>
      <c r="G9" s="10" t="s">
        <v>94</v>
      </c>
      <c r="H9" s="80" t="s">
        <v>95</v>
      </c>
      <c r="I9" s="81"/>
      <c r="J9" s="290"/>
      <c r="M9" s="12"/>
    </row>
    <row r="10" spans="1:15" ht="32.25" thickBot="1" x14ac:dyDescent="0.3">
      <c r="A10" s="290"/>
      <c r="B10" s="294">
        <v>1</v>
      </c>
      <c r="C10" s="295"/>
      <c r="D10" s="296" t="s">
        <v>105</v>
      </c>
      <c r="E10" s="297" t="s">
        <v>122</v>
      </c>
      <c r="F10" s="298">
        <v>2575</v>
      </c>
      <c r="G10" s="299">
        <f>'Preços unitários'!J44</f>
        <v>12.19558503885367</v>
      </c>
      <c r="H10" s="300">
        <f t="shared" ref="H10" si="0">F10*G10</f>
        <v>31403.631475048202</v>
      </c>
      <c r="I10" s="301"/>
      <c r="J10" s="290"/>
      <c r="K10" s="15"/>
      <c r="L10" s="16"/>
      <c r="M10" s="13"/>
    </row>
    <row r="11" spans="1:15" ht="27.75" customHeight="1" thickBot="1" x14ac:dyDescent="0.3">
      <c r="A11" s="290"/>
      <c r="B11" s="302" t="s">
        <v>96</v>
      </c>
      <c r="C11" s="303"/>
      <c r="D11" s="303"/>
      <c r="E11" s="303"/>
      <c r="F11" s="303"/>
      <c r="G11" s="304"/>
      <c r="H11" s="70">
        <f>SUM(H10:I10)</f>
        <v>31403.631475048202</v>
      </c>
      <c r="I11" s="71"/>
      <c r="J11" s="290"/>
      <c r="M11" s="14"/>
      <c r="N11" s="17"/>
      <c r="O11" s="17"/>
    </row>
    <row r="12" spans="1:15" x14ac:dyDescent="0.25">
      <c r="A12" s="290"/>
      <c r="B12" s="290"/>
      <c r="C12" s="290"/>
      <c r="D12" s="290"/>
      <c r="E12" s="290"/>
      <c r="F12" s="290"/>
      <c r="G12" s="290"/>
      <c r="H12" s="291"/>
      <c r="I12" s="290"/>
      <c r="J12" s="290"/>
    </row>
    <row r="13" spans="1:15" x14ac:dyDescent="0.25">
      <c r="A13" s="290"/>
      <c r="B13" s="290"/>
      <c r="C13" s="290"/>
      <c r="D13" s="290"/>
      <c r="E13" s="290"/>
      <c r="F13" s="290"/>
      <c r="G13" s="290"/>
      <c r="H13" s="291"/>
      <c r="I13" s="290"/>
      <c r="J13" s="290"/>
    </row>
  </sheetData>
  <mergeCells count="11">
    <mergeCell ref="B11:G11"/>
    <mergeCell ref="H11:I11"/>
    <mergeCell ref="H10:I10"/>
    <mergeCell ref="B10:C10"/>
    <mergeCell ref="B2:I2"/>
    <mergeCell ref="B3:I3"/>
    <mergeCell ref="B4:I4"/>
    <mergeCell ref="B6:I6"/>
    <mergeCell ref="B7:I7"/>
    <mergeCell ref="B9:C9"/>
    <mergeCell ref="H9:I9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55" orientation="portrait" r:id="rId1"/>
  <headerFooter>
    <oddHeader xml:space="preserve">&amp;L&amp;G&amp;R&amp;"-,Negrito"ACTUS EMPREENDIMENTOS </oddHeader>
    <oddFooter>&amp;R&amp;A-&amp;P/&amp;N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60"/>
  <sheetViews>
    <sheetView view="pageBreakPreview" zoomScale="70" zoomScaleNormal="70" zoomScaleSheetLayoutView="70" workbookViewId="0">
      <selection activeCell="Q44" sqref="Q44"/>
    </sheetView>
  </sheetViews>
  <sheetFormatPr defaultRowHeight="14.25" x14ac:dyDescent="0.25"/>
  <cols>
    <col min="1" max="1" width="2.5703125" style="30" customWidth="1"/>
    <col min="2" max="2" width="6" style="30" customWidth="1"/>
    <col min="3" max="3" width="12.85546875" style="30" customWidth="1"/>
    <col min="4" max="4" width="51" style="30" customWidth="1"/>
    <col min="5" max="5" width="11.28515625" style="30" customWidth="1"/>
    <col min="6" max="8" width="15.7109375" style="30" customWidth="1"/>
    <col min="9" max="10" width="15.7109375" style="23" customWidth="1"/>
    <col min="11" max="11" width="15.7109375" style="30" customWidth="1"/>
    <col min="12" max="12" width="2.42578125" style="30" customWidth="1"/>
    <col min="13" max="14" width="9.140625" style="30"/>
    <col min="15" max="15" width="11.7109375" style="30" bestFit="1" customWidth="1"/>
    <col min="16" max="16384" width="9.140625" style="30"/>
  </cols>
  <sheetData>
    <row r="1" spans="1:12" x14ac:dyDescent="0.25">
      <c r="A1" s="180"/>
      <c r="B1" s="180"/>
      <c r="C1" s="180"/>
      <c r="D1" s="180"/>
      <c r="E1" s="180"/>
      <c r="F1" s="180"/>
      <c r="G1" s="180"/>
      <c r="H1" s="180"/>
      <c r="I1" s="24"/>
      <c r="J1" s="24"/>
      <c r="K1" s="180"/>
      <c r="L1" s="180"/>
    </row>
    <row r="2" spans="1:12" ht="27.75" customHeight="1" x14ac:dyDescent="0.25">
      <c r="A2" s="180"/>
      <c r="B2" s="192" t="s">
        <v>97</v>
      </c>
      <c r="C2" s="192"/>
      <c r="D2" s="192"/>
      <c r="E2" s="192"/>
      <c r="F2" s="192"/>
      <c r="G2" s="192"/>
      <c r="H2" s="192"/>
      <c r="I2" s="192"/>
      <c r="J2" s="192"/>
      <c r="K2" s="192"/>
      <c r="L2" s="180"/>
    </row>
    <row r="3" spans="1:12" ht="19.7" customHeight="1" x14ac:dyDescent="0.25">
      <c r="A3" s="180"/>
      <c r="B3" s="193" t="s">
        <v>89</v>
      </c>
      <c r="C3" s="193"/>
      <c r="D3" s="193"/>
      <c r="E3" s="193"/>
      <c r="F3" s="193"/>
      <c r="G3" s="193"/>
      <c r="H3" s="193"/>
      <c r="I3" s="193"/>
      <c r="J3" s="193"/>
      <c r="K3" s="193"/>
      <c r="L3" s="180"/>
    </row>
    <row r="4" spans="1:12" ht="38.25" customHeight="1" thickBot="1" x14ac:dyDescent="0.3">
      <c r="A4" s="180"/>
      <c r="B4" s="142" t="s">
        <v>110</v>
      </c>
      <c r="C4" s="143"/>
      <c r="D4" s="143"/>
      <c r="E4" s="143"/>
      <c r="F4" s="143"/>
      <c r="G4" s="143"/>
      <c r="H4" s="143"/>
      <c r="I4" s="143"/>
      <c r="J4" s="143"/>
      <c r="K4" s="143"/>
      <c r="L4" s="180"/>
    </row>
    <row r="5" spans="1:12" ht="15" x14ac:dyDescent="0.25">
      <c r="A5" s="180"/>
      <c r="B5" s="134" t="s">
        <v>16</v>
      </c>
      <c r="C5" s="135"/>
      <c r="D5" s="46"/>
      <c r="E5" s="46"/>
      <c r="F5" s="47"/>
      <c r="G5" s="48"/>
      <c r="H5" s="46"/>
      <c r="I5" s="46"/>
      <c r="J5" s="46"/>
      <c r="K5" s="62"/>
      <c r="L5" s="180"/>
    </row>
    <row r="6" spans="1:12" ht="6.75" customHeight="1" x14ac:dyDescent="0.25">
      <c r="A6" s="180"/>
      <c r="B6" s="49"/>
      <c r="C6" s="50"/>
      <c r="D6" s="46"/>
      <c r="E6" s="46"/>
      <c r="F6" s="47"/>
      <c r="G6" s="48"/>
      <c r="H6" s="48"/>
      <c r="I6" s="47"/>
      <c r="J6" s="47"/>
      <c r="K6" s="51"/>
      <c r="L6" s="180"/>
    </row>
    <row r="7" spans="1:12" ht="30" customHeight="1" x14ac:dyDescent="0.25">
      <c r="A7" s="180"/>
      <c r="B7" s="136" t="s">
        <v>72</v>
      </c>
      <c r="C7" s="137"/>
      <c r="D7" s="137"/>
      <c r="E7" s="137"/>
      <c r="F7" s="137"/>
      <c r="G7" s="137"/>
      <c r="H7" s="137"/>
      <c r="I7" s="137"/>
      <c r="J7" s="137"/>
      <c r="K7" s="138"/>
      <c r="L7" s="180"/>
    </row>
    <row r="8" spans="1:12" ht="4.5" customHeight="1" x14ac:dyDescent="0.25">
      <c r="A8" s="180"/>
      <c r="B8" s="63"/>
      <c r="C8" s="46"/>
      <c r="D8" s="46"/>
      <c r="E8" s="46"/>
      <c r="F8" s="46"/>
      <c r="G8" s="46"/>
      <c r="H8" s="46"/>
      <c r="I8" s="50"/>
      <c r="J8" s="50"/>
      <c r="K8" s="62"/>
      <c r="L8" s="180"/>
    </row>
    <row r="9" spans="1:12" ht="45.2" customHeight="1" x14ac:dyDescent="0.25">
      <c r="A9" s="180"/>
      <c r="B9" s="136" t="s">
        <v>70</v>
      </c>
      <c r="C9" s="137"/>
      <c r="D9" s="137"/>
      <c r="E9" s="137"/>
      <c r="F9" s="137"/>
      <c r="G9" s="137"/>
      <c r="H9" s="137"/>
      <c r="I9" s="137"/>
      <c r="J9" s="137"/>
      <c r="K9" s="138"/>
      <c r="L9" s="180"/>
    </row>
    <row r="10" spans="1:12" ht="5.45" customHeight="1" x14ac:dyDescent="0.25">
      <c r="A10" s="180"/>
      <c r="B10" s="63"/>
      <c r="C10" s="46"/>
      <c r="D10" s="46"/>
      <c r="E10" s="46"/>
      <c r="F10" s="46"/>
      <c r="G10" s="46"/>
      <c r="H10" s="46"/>
      <c r="I10" s="50"/>
      <c r="J10" s="50"/>
      <c r="K10" s="62"/>
      <c r="L10" s="180"/>
    </row>
    <row r="11" spans="1:12" ht="30" customHeight="1" x14ac:dyDescent="0.25">
      <c r="A11" s="180"/>
      <c r="B11" s="139" t="s">
        <v>31</v>
      </c>
      <c r="C11" s="140"/>
      <c r="D11" s="140"/>
      <c r="E11" s="140"/>
      <c r="F11" s="140"/>
      <c r="G11" s="140"/>
      <c r="H11" s="140"/>
      <c r="I11" s="140"/>
      <c r="J11" s="140"/>
      <c r="K11" s="141"/>
      <c r="L11" s="180"/>
    </row>
    <row r="12" spans="1:12" ht="6.75" customHeight="1" x14ac:dyDescent="0.25">
      <c r="A12" s="180"/>
      <c r="B12" s="52"/>
      <c r="C12" s="50"/>
      <c r="D12" s="46"/>
      <c r="E12" s="46"/>
      <c r="F12" s="46"/>
      <c r="G12" s="46"/>
      <c r="H12" s="46"/>
      <c r="I12" s="50"/>
      <c r="J12" s="50"/>
      <c r="K12" s="62"/>
      <c r="L12" s="180"/>
    </row>
    <row r="13" spans="1:12" ht="15" thickBot="1" x14ac:dyDescent="0.3">
      <c r="A13" s="180"/>
      <c r="B13" s="131" t="s">
        <v>121</v>
      </c>
      <c r="C13" s="132"/>
      <c r="D13" s="132"/>
      <c r="E13" s="132"/>
      <c r="F13" s="132"/>
      <c r="G13" s="132"/>
      <c r="H13" s="132"/>
      <c r="I13" s="132"/>
      <c r="J13" s="132"/>
      <c r="K13" s="133"/>
      <c r="L13" s="180"/>
    </row>
    <row r="14" spans="1:12" x14ac:dyDescent="0.25">
      <c r="A14" s="180"/>
      <c r="B14" s="180"/>
      <c r="C14" s="180"/>
      <c r="D14" s="180"/>
      <c r="E14" s="180"/>
      <c r="F14" s="180"/>
      <c r="G14" s="180"/>
      <c r="H14" s="180"/>
      <c r="I14" s="24"/>
      <c r="J14" s="24"/>
      <c r="K14" s="180"/>
      <c r="L14" s="180"/>
    </row>
    <row r="15" spans="1:12" ht="27.75" customHeight="1" thickBot="1" x14ac:dyDescent="0.3">
      <c r="A15" s="180"/>
      <c r="B15" s="144" t="s">
        <v>75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80"/>
    </row>
    <row r="16" spans="1:12" s="31" customFormat="1" ht="39.950000000000003" customHeight="1" x14ac:dyDescent="0.25">
      <c r="A16" s="182"/>
      <c r="B16" s="115" t="s">
        <v>100</v>
      </c>
      <c r="C16" s="116"/>
      <c r="D16" s="116"/>
      <c r="E16" s="116"/>
      <c r="F16" s="116"/>
      <c r="G16" s="116"/>
      <c r="H16" s="116"/>
      <c r="I16" s="116"/>
      <c r="J16" s="116"/>
      <c r="K16" s="117"/>
      <c r="L16" s="182"/>
    </row>
    <row r="17" spans="1:12" ht="15.75" thickBot="1" x14ac:dyDescent="0.3">
      <c r="A17" s="180"/>
      <c r="B17" s="118" t="s">
        <v>103</v>
      </c>
      <c r="C17" s="119"/>
      <c r="D17" s="119"/>
      <c r="E17" s="119"/>
      <c r="F17" s="119"/>
      <c r="G17" s="119"/>
      <c r="H17" s="119"/>
      <c r="I17" s="119"/>
      <c r="J17" s="119"/>
      <c r="K17" s="120"/>
      <c r="L17" s="180"/>
    </row>
    <row r="18" spans="1:12" ht="15.75" thickBot="1" x14ac:dyDescent="0.3">
      <c r="A18" s="180"/>
      <c r="B18" s="64"/>
      <c r="C18" s="65"/>
      <c r="D18" s="65"/>
      <c r="E18" s="65"/>
      <c r="F18" s="65"/>
      <c r="G18" s="65"/>
      <c r="H18" s="65"/>
      <c r="I18" s="65"/>
      <c r="J18" s="65"/>
      <c r="K18" s="66"/>
      <c r="L18" s="180"/>
    </row>
    <row r="19" spans="1:12" ht="15.75" thickBot="1" x14ac:dyDescent="0.3">
      <c r="A19" s="180"/>
      <c r="B19" s="108" t="s">
        <v>17</v>
      </c>
      <c r="C19" s="109"/>
      <c r="D19" s="110" t="s">
        <v>60</v>
      </c>
      <c r="E19" s="110"/>
      <c r="F19" s="110"/>
      <c r="G19" s="110"/>
      <c r="H19" s="110"/>
      <c r="I19" s="110"/>
      <c r="J19" s="111"/>
      <c r="K19" s="112"/>
      <c r="L19" s="180"/>
    </row>
    <row r="20" spans="1:12" ht="15.75" thickBot="1" x14ac:dyDescent="0.3">
      <c r="A20" s="180"/>
      <c r="B20" s="199"/>
      <c r="C20" s="56"/>
      <c r="D20" s="56"/>
      <c r="E20" s="56"/>
      <c r="F20" s="56"/>
      <c r="G20" s="56"/>
      <c r="H20" s="56"/>
      <c r="I20" s="56"/>
      <c r="J20" s="56"/>
      <c r="K20" s="251"/>
      <c r="L20" s="180"/>
    </row>
    <row r="21" spans="1:12" ht="30" x14ac:dyDescent="0.25">
      <c r="A21" s="180"/>
      <c r="B21" s="121" t="s">
        <v>23</v>
      </c>
      <c r="C21" s="122"/>
      <c r="D21" s="53" t="s">
        <v>6</v>
      </c>
      <c r="E21" s="53" t="s">
        <v>36</v>
      </c>
      <c r="F21" s="53" t="s">
        <v>116</v>
      </c>
      <c r="G21" s="53" t="s">
        <v>76</v>
      </c>
      <c r="H21" s="53" t="s">
        <v>117</v>
      </c>
      <c r="I21" s="53" t="s">
        <v>15</v>
      </c>
      <c r="J21" s="113" t="s">
        <v>118</v>
      </c>
      <c r="K21" s="114"/>
      <c r="L21" s="180"/>
    </row>
    <row r="22" spans="1:12" ht="28.5" x14ac:dyDescent="0.25">
      <c r="A22" s="180"/>
      <c r="B22" s="227" t="s">
        <v>8</v>
      </c>
      <c r="C22" s="252">
        <f t="shared" ref="C22:D22" si="0">C51</f>
        <v>40813</v>
      </c>
      <c r="D22" s="253" t="str">
        <f t="shared" si="0"/>
        <v>Engenheiro Eletricista - Cód. Engenheiro Civil de Obra Pleno (44 horas)</v>
      </c>
      <c r="E22" s="252" t="s">
        <v>33</v>
      </c>
      <c r="F22" s="254">
        <f>'Quantitativo MDO'!F13</f>
        <v>2.9730000000000002E-4</v>
      </c>
      <c r="G22" s="255">
        <f>K51</f>
        <v>14696.969161958568</v>
      </c>
      <c r="H22" s="255">
        <f>F22*G22</f>
        <v>4.3694089318502822</v>
      </c>
      <c r="I22" s="256">
        <f>'Cálculo do fator "K"'!$M$20</f>
        <v>2.3847999999999998</v>
      </c>
      <c r="J22" s="257">
        <f>H22*I22</f>
        <v>10.420166420676551</v>
      </c>
      <c r="K22" s="258"/>
      <c r="L22" s="180"/>
    </row>
    <row r="23" spans="1:12" ht="15" x14ac:dyDescent="0.25">
      <c r="A23" s="180"/>
      <c r="B23" s="227" t="s">
        <v>9</v>
      </c>
      <c r="C23" s="252">
        <f t="shared" ref="C23:D23" si="1">C52</f>
        <v>40807</v>
      </c>
      <c r="D23" s="259" t="str">
        <f t="shared" si="1"/>
        <v>Desenhista Projetista (44 horas)</v>
      </c>
      <c r="E23" s="252" t="s">
        <v>33</v>
      </c>
      <c r="F23" s="254">
        <f>'Quantitativo MDO'!F14</f>
        <v>1.4865000000000001E-4</v>
      </c>
      <c r="G23" s="255">
        <f>K52</f>
        <v>2897.5576741996238</v>
      </c>
      <c r="H23" s="255">
        <f t="shared" ref="H23:H24" si="2">F23*G23</f>
        <v>0.43072194826977411</v>
      </c>
      <c r="I23" s="256">
        <f t="shared" ref="I23:I24" si="3">I22</f>
        <v>2.3847999999999998</v>
      </c>
      <c r="J23" s="257">
        <f>H23*I23</f>
        <v>1.0271857022337572</v>
      </c>
      <c r="K23" s="258"/>
      <c r="L23" s="180"/>
    </row>
    <row r="24" spans="1:12" ht="15.75" thickBot="1" x14ac:dyDescent="0.3">
      <c r="A24" s="180"/>
      <c r="B24" s="231" t="s">
        <v>10</v>
      </c>
      <c r="C24" s="260">
        <f t="shared" ref="C24:D24" si="4">C53</f>
        <v>40931</v>
      </c>
      <c r="D24" s="261" t="str">
        <f t="shared" si="4"/>
        <v>Auxiliar Técnico/Assistente de Engenharia (44 horas)</v>
      </c>
      <c r="E24" s="260" t="s">
        <v>33</v>
      </c>
      <c r="F24" s="262">
        <f>'Quantitativo MDO'!F15</f>
        <v>7.4325000000000004E-5</v>
      </c>
      <c r="G24" s="263">
        <f>K53</f>
        <v>2968.6558380414313</v>
      </c>
      <c r="H24" s="263">
        <f t="shared" si="2"/>
        <v>0.2206453451624294</v>
      </c>
      <c r="I24" s="264">
        <f t="shared" si="3"/>
        <v>2.3847999999999998</v>
      </c>
      <c r="J24" s="265">
        <f>H24*I24</f>
        <v>0.52619501914336153</v>
      </c>
      <c r="K24" s="266"/>
      <c r="L24" s="180"/>
    </row>
    <row r="25" spans="1:12" ht="15.75" thickBot="1" x14ac:dyDescent="0.3">
      <c r="A25" s="180"/>
      <c r="B25" s="199"/>
      <c r="C25" s="180"/>
      <c r="D25" s="180"/>
      <c r="E25" s="180"/>
      <c r="F25" s="180"/>
      <c r="G25" s="180"/>
      <c r="H25" s="180"/>
      <c r="I25" s="24"/>
      <c r="J25" s="24"/>
      <c r="K25" s="267"/>
      <c r="L25" s="180"/>
    </row>
    <row r="26" spans="1:12" ht="15.75" thickBot="1" x14ac:dyDescent="0.3">
      <c r="A26" s="180"/>
      <c r="B26" s="97" t="s">
        <v>21</v>
      </c>
      <c r="C26" s="98"/>
      <c r="D26" s="98"/>
      <c r="E26" s="98"/>
      <c r="F26" s="98"/>
      <c r="G26" s="98"/>
      <c r="H26" s="98"/>
      <c r="I26" s="98"/>
      <c r="J26" s="129">
        <f>SUM(J22:K24)</f>
        <v>11.97354714205367</v>
      </c>
      <c r="K26" s="130"/>
      <c r="L26" s="180"/>
    </row>
    <row r="27" spans="1:12" ht="15.75" thickBot="1" x14ac:dyDescent="0.3">
      <c r="A27" s="180"/>
      <c r="B27" s="268"/>
      <c r="C27" s="220"/>
      <c r="D27" s="220"/>
      <c r="E27" s="220"/>
      <c r="F27" s="220"/>
      <c r="G27" s="220"/>
      <c r="H27" s="220"/>
      <c r="I27" s="269"/>
      <c r="J27" s="269"/>
      <c r="K27" s="221"/>
      <c r="L27" s="180"/>
    </row>
    <row r="28" spans="1:12" ht="15.75" thickBot="1" x14ac:dyDescent="0.3">
      <c r="A28" s="180"/>
      <c r="B28" s="108" t="s">
        <v>18</v>
      </c>
      <c r="C28" s="109"/>
      <c r="D28" s="110" t="s">
        <v>66</v>
      </c>
      <c r="E28" s="110"/>
      <c r="F28" s="110"/>
      <c r="G28" s="110"/>
      <c r="H28" s="110"/>
      <c r="I28" s="110"/>
      <c r="J28" s="111"/>
      <c r="K28" s="112"/>
      <c r="L28" s="180"/>
    </row>
    <row r="29" spans="1:12" ht="15.75" thickBot="1" x14ac:dyDescent="0.3">
      <c r="A29" s="180"/>
      <c r="B29" s="199"/>
      <c r="C29" s="56"/>
      <c r="D29" s="56"/>
      <c r="E29" s="56"/>
      <c r="F29" s="56"/>
      <c r="G29" s="56"/>
      <c r="H29" s="56"/>
      <c r="I29" s="56"/>
      <c r="J29" s="56"/>
      <c r="K29" s="251"/>
      <c r="L29" s="180"/>
    </row>
    <row r="30" spans="1:12" ht="30" x14ac:dyDescent="0.25">
      <c r="A30" s="180"/>
      <c r="B30" s="121" t="s">
        <v>23</v>
      </c>
      <c r="C30" s="122"/>
      <c r="D30" s="53" t="s">
        <v>6</v>
      </c>
      <c r="E30" s="53" t="s">
        <v>36</v>
      </c>
      <c r="F30" s="53" t="s">
        <v>116</v>
      </c>
      <c r="G30" s="53" t="s">
        <v>77</v>
      </c>
      <c r="H30" s="53" t="s">
        <v>78</v>
      </c>
      <c r="I30" s="53" t="s">
        <v>50</v>
      </c>
      <c r="J30" s="113" t="s">
        <v>11</v>
      </c>
      <c r="K30" s="114"/>
      <c r="L30" s="180"/>
    </row>
    <row r="31" spans="1:12" ht="15" x14ac:dyDescent="0.25">
      <c r="A31" s="180"/>
      <c r="B31" s="227" t="s">
        <v>65</v>
      </c>
      <c r="C31" s="252" t="s">
        <v>71</v>
      </c>
      <c r="D31" s="270" t="s">
        <v>39</v>
      </c>
      <c r="E31" s="252" t="s">
        <v>26</v>
      </c>
      <c r="F31" s="271">
        <v>2.0000000000000001E-4</v>
      </c>
      <c r="G31" s="255">
        <v>96.62</v>
      </c>
      <c r="H31" s="255">
        <f>F31*G31</f>
        <v>1.9324000000000001E-2</v>
      </c>
      <c r="I31" s="256">
        <f>'Cálculo do fator "K"'!$M$21</f>
        <v>1.2557</v>
      </c>
      <c r="J31" s="257">
        <f>H31*I31</f>
        <v>2.4265146800000002E-2</v>
      </c>
      <c r="K31" s="258"/>
      <c r="L31" s="180"/>
    </row>
    <row r="32" spans="1:12" ht="15.75" thickBot="1" x14ac:dyDescent="0.3">
      <c r="A32" s="180"/>
      <c r="B32" s="231"/>
      <c r="C32" s="260"/>
      <c r="D32" s="261"/>
      <c r="E32" s="261"/>
      <c r="F32" s="263"/>
      <c r="G32" s="263"/>
      <c r="H32" s="263"/>
      <c r="I32" s="272"/>
      <c r="J32" s="273"/>
      <c r="K32" s="274"/>
      <c r="L32" s="180"/>
    </row>
    <row r="33" spans="1:12" ht="15.75" thickBot="1" x14ac:dyDescent="0.3">
      <c r="A33" s="180"/>
      <c r="B33" s="199"/>
      <c r="C33" s="180"/>
      <c r="D33" s="180"/>
      <c r="E33" s="180"/>
      <c r="F33" s="180"/>
      <c r="G33" s="180"/>
      <c r="H33" s="180"/>
      <c r="I33" s="24"/>
      <c r="J33" s="24"/>
      <c r="K33" s="267"/>
      <c r="L33" s="180"/>
    </row>
    <row r="34" spans="1:12" ht="15.75" thickBot="1" x14ac:dyDescent="0.3">
      <c r="A34" s="180"/>
      <c r="B34" s="97" t="s">
        <v>20</v>
      </c>
      <c r="C34" s="98"/>
      <c r="D34" s="98"/>
      <c r="E34" s="98"/>
      <c r="F34" s="98"/>
      <c r="G34" s="98"/>
      <c r="H34" s="98"/>
      <c r="I34" s="98"/>
      <c r="J34" s="99">
        <f>SUM(J31:K32)</f>
        <v>2.4265146800000002E-2</v>
      </c>
      <c r="K34" s="100"/>
      <c r="L34" s="180"/>
    </row>
    <row r="35" spans="1:12" ht="15.75" thickBot="1" x14ac:dyDescent="0.3">
      <c r="A35" s="180"/>
      <c r="B35" s="199"/>
      <c r="C35" s="180"/>
      <c r="D35" s="180"/>
      <c r="E35" s="180"/>
      <c r="F35" s="180"/>
      <c r="G35" s="180"/>
      <c r="H35" s="180"/>
      <c r="I35" s="24"/>
      <c r="J35" s="24"/>
      <c r="K35" s="207"/>
      <c r="L35" s="180"/>
    </row>
    <row r="36" spans="1:12" ht="15.75" thickBot="1" x14ac:dyDescent="0.3">
      <c r="A36" s="180"/>
      <c r="B36" s="108" t="s">
        <v>19</v>
      </c>
      <c r="C36" s="109"/>
      <c r="D36" s="111" t="s">
        <v>37</v>
      </c>
      <c r="E36" s="125"/>
      <c r="F36" s="125"/>
      <c r="G36" s="125"/>
      <c r="H36" s="125"/>
      <c r="I36" s="125"/>
      <c r="J36" s="125"/>
      <c r="K36" s="126"/>
      <c r="L36" s="180"/>
    </row>
    <row r="37" spans="1:12" ht="15.75" thickBot="1" x14ac:dyDescent="0.3">
      <c r="A37" s="180"/>
      <c r="B37" s="199"/>
      <c r="C37" s="56"/>
      <c r="D37" s="56"/>
      <c r="E37" s="56"/>
      <c r="F37" s="56"/>
      <c r="G37" s="56"/>
      <c r="H37" s="56"/>
      <c r="I37" s="56"/>
      <c r="J37" s="56"/>
      <c r="K37" s="251"/>
      <c r="L37" s="180"/>
    </row>
    <row r="38" spans="1:12" ht="30" x14ac:dyDescent="0.25">
      <c r="A38" s="180"/>
      <c r="B38" s="55" t="s">
        <v>25</v>
      </c>
      <c r="C38" s="53" t="s">
        <v>24</v>
      </c>
      <c r="D38" s="53" t="s">
        <v>7</v>
      </c>
      <c r="E38" s="53" t="s">
        <v>36</v>
      </c>
      <c r="F38" s="53" t="s">
        <v>116</v>
      </c>
      <c r="G38" s="53" t="s">
        <v>77</v>
      </c>
      <c r="H38" s="53" t="s">
        <v>117</v>
      </c>
      <c r="I38" s="53" t="s">
        <v>50</v>
      </c>
      <c r="J38" s="127" t="s">
        <v>11</v>
      </c>
      <c r="K38" s="128"/>
      <c r="L38" s="180"/>
    </row>
    <row r="39" spans="1:12" ht="15" x14ac:dyDescent="0.25">
      <c r="A39" s="180"/>
      <c r="B39" s="227" t="s">
        <v>67</v>
      </c>
      <c r="C39" s="252" t="s">
        <v>40</v>
      </c>
      <c r="D39" s="270" t="s">
        <v>41</v>
      </c>
      <c r="E39" s="252" t="s">
        <v>26</v>
      </c>
      <c r="F39" s="271">
        <v>3.5E-4</v>
      </c>
      <c r="G39" s="255">
        <v>450</v>
      </c>
      <c r="H39" s="255">
        <f>F39*G39</f>
        <v>0.1575</v>
      </c>
      <c r="I39" s="256">
        <f>'Cálculo do fator "K"'!$M$21</f>
        <v>1.2557</v>
      </c>
      <c r="J39" s="275">
        <f>H39*I39</f>
        <v>0.19777275</v>
      </c>
      <c r="K39" s="276"/>
      <c r="L39" s="180"/>
    </row>
    <row r="40" spans="1:12" ht="15.75" thickBot="1" x14ac:dyDescent="0.3">
      <c r="A40" s="180"/>
      <c r="B40" s="231"/>
      <c r="C40" s="260"/>
      <c r="D40" s="277"/>
      <c r="E40" s="277"/>
      <c r="F40" s="260"/>
      <c r="G40" s="263"/>
      <c r="H40" s="263"/>
      <c r="I40" s="264"/>
      <c r="J40" s="278"/>
      <c r="K40" s="279"/>
      <c r="L40" s="180"/>
    </row>
    <row r="41" spans="1:12" ht="15.75" thickBot="1" x14ac:dyDescent="0.3">
      <c r="A41" s="180"/>
      <c r="B41" s="206"/>
      <c r="C41" s="180"/>
      <c r="D41" s="180"/>
      <c r="E41" s="180"/>
      <c r="F41" s="180"/>
      <c r="G41" s="180"/>
      <c r="H41" s="57"/>
      <c r="I41" s="24"/>
      <c r="J41" s="24"/>
      <c r="K41" s="280"/>
      <c r="L41" s="180"/>
    </row>
    <row r="42" spans="1:12" ht="15.75" thickBot="1" x14ac:dyDescent="0.3">
      <c r="A42" s="180"/>
      <c r="B42" s="97" t="s">
        <v>22</v>
      </c>
      <c r="C42" s="98"/>
      <c r="D42" s="98"/>
      <c r="E42" s="98"/>
      <c r="F42" s="98"/>
      <c r="G42" s="98"/>
      <c r="H42" s="98"/>
      <c r="I42" s="98"/>
      <c r="J42" s="99">
        <f>J39</f>
        <v>0.19777275</v>
      </c>
      <c r="K42" s="100"/>
      <c r="L42" s="180"/>
    </row>
    <row r="43" spans="1:12" ht="15.75" thickBot="1" x14ac:dyDescent="0.3">
      <c r="A43" s="180"/>
      <c r="B43" s="56"/>
      <c r="C43" s="56"/>
      <c r="D43" s="56"/>
      <c r="E43" s="56"/>
      <c r="F43" s="56"/>
      <c r="G43" s="56"/>
      <c r="H43" s="56"/>
      <c r="I43" s="56"/>
      <c r="J43" s="56"/>
      <c r="K43" s="57"/>
      <c r="L43" s="180"/>
    </row>
    <row r="44" spans="1:12" ht="15" customHeight="1" x14ac:dyDescent="0.25">
      <c r="A44" s="180"/>
      <c r="B44" s="88" t="s">
        <v>27</v>
      </c>
      <c r="C44" s="89"/>
      <c r="D44" s="89"/>
      <c r="E44" s="89"/>
      <c r="F44" s="89"/>
      <c r="G44" s="89"/>
      <c r="H44" s="89"/>
      <c r="I44" s="90"/>
      <c r="J44" s="82">
        <f>SUM(J26+J34+J42)</f>
        <v>12.19558503885367</v>
      </c>
      <c r="K44" s="83"/>
      <c r="L44" s="180"/>
    </row>
    <row r="45" spans="1:12" ht="15" customHeight="1" x14ac:dyDescent="0.25">
      <c r="A45" s="180"/>
      <c r="B45" s="91"/>
      <c r="C45" s="92"/>
      <c r="D45" s="92"/>
      <c r="E45" s="92"/>
      <c r="F45" s="92"/>
      <c r="G45" s="92"/>
      <c r="H45" s="92"/>
      <c r="I45" s="93"/>
      <c r="J45" s="84"/>
      <c r="K45" s="85"/>
      <c r="L45" s="180"/>
    </row>
    <row r="46" spans="1:12" ht="15.75" customHeight="1" thickBot="1" x14ac:dyDescent="0.3">
      <c r="A46" s="180"/>
      <c r="B46" s="94"/>
      <c r="C46" s="95"/>
      <c r="D46" s="95"/>
      <c r="E46" s="95"/>
      <c r="F46" s="95"/>
      <c r="G46" s="95"/>
      <c r="H46" s="95"/>
      <c r="I46" s="96"/>
      <c r="J46" s="86"/>
      <c r="K46" s="87"/>
      <c r="L46" s="180"/>
    </row>
    <row r="47" spans="1:12" ht="15" thickBot="1" x14ac:dyDescent="0.3">
      <c r="A47" s="180"/>
      <c r="B47" s="206"/>
      <c r="C47" s="180"/>
      <c r="D47" s="180"/>
      <c r="E47" s="180"/>
      <c r="F47" s="180"/>
      <c r="G47" s="180"/>
      <c r="H47" s="180"/>
      <c r="I47" s="24"/>
      <c r="J47" s="24"/>
      <c r="K47" s="207"/>
      <c r="L47" s="180"/>
    </row>
    <row r="48" spans="1:12" ht="15.75" thickBot="1" x14ac:dyDescent="0.3">
      <c r="A48" s="180"/>
      <c r="B48" s="101" t="s">
        <v>102</v>
      </c>
      <c r="C48" s="102"/>
      <c r="D48" s="102"/>
      <c r="E48" s="102"/>
      <c r="F48" s="102"/>
      <c r="G48" s="102"/>
      <c r="H48" s="102"/>
      <c r="I48" s="102"/>
      <c r="J48" s="102"/>
      <c r="K48" s="103"/>
      <c r="L48" s="180"/>
    </row>
    <row r="49" spans="1:41" ht="15" thickBot="1" x14ac:dyDescent="0.3">
      <c r="A49" s="180"/>
      <c r="B49" s="206"/>
      <c r="C49" s="180"/>
      <c r="D49" s="180"/>
      <c r="E49" s="180"/>
      <c r="F49" s="180"/>
      <c r="G49" s="180"/>
      <c r="H49" s="180"/>
      <c r="I49" s="24"/>
      <c r="J49" s="24"/>
      <c r="K49" s="207"/>
      <c r="L49" s="180"/>
    </row>
    <row r="50" spans="1:41" ht="45" x14ac:dyDescent="0.25">
      <c r="A50" s="180"/>
      <c r="B50" s="55" t="s">
        <v>25</v>
      </c>
      <c r="C50" s="53" t="s">
        <v>30</v>
      </c>
      <c r="D50" s="53" t="s">
        <v>12</v>
      </c>
      <c r="E50" s="53" t="s">
        <v>36</v>
      </c>
      <c r="F50" s="53" t="s">
        <v>115</v>
      </c>
      <c r="G50" s="53" t="s">
        <v>114</v>
      </c>
      <c r="H50" s="53" t="s">
        <v>112</v>
      </c>
      <c r="I50" s="53" t="s">
        <v>38</v>
      </c>
      <c r="J50" s="53" t="s">
        <v>113</v>
      </c>
      <c r="K50" s="54" t="s">
        <v>119</v>
      </c>
      <c r="L50" s="180"/>
    </row>
    <row r="51" spans="1:41" ht="28.5" x14ac:dyDescent="0.25">
      <c r="A51" s="180"/>
      <c r="B51" s="227" t="s">
        <v>28</v>
      </c>
      <c r="C51" s="252">
        <v>40813</v>
      </c>
      <c r="D51" s="253" t="s">
        <v>104</v>
      </c>
      <c r="E51" s="281" t="s">
        <v>33</v>
      </c>
      <c r="F51" s="255">
        <v>24973.09</v>
      </c>
      <c r="G51" s="255">
        <f>F51/(1+$K$55)</f>
        <v>14696.969161958568</v>
      </c>
      <c r="H51" s="281">
        <v>220</v>
      </c>
      <c r="I51" s="282">
        <f>G51/H51</f>
        <v>66.804405281629855</v>
      </c>
      <c r="J51" s="283">
        <v>44</v>
      </c>
      <c r="K51" s="58">
        <f t="shared" ref="K51:K53" si="5">I51*J51*5</f>
        <v>14696.969161958568</v>
      </c>
      <c r="L51" s="180"/>
    </row>
    <row r="52" spans="1:41" ht="15" x14ac:dyDescent="0.25">
      <c r="A52" s="180"/>
      <c r="B52" s="227" t="s">
        <v>29</v>
      </c>
      <c r="C52" s="252">
        <v>40807</v>
      </c>
      <c r="D52" s="259" t="s">
        <v>73</v>
      </c>
      <c r="E52" s="281" t="s">
        <v>33</v>
      </c>
      <c r="F52" s="255">
        <v>4923.53</v>
      </c>
      <c r="G52" s="255">
        <f>F52/(1+$K$55)</f>
        <v>2897.5576741996233</v>
      </c>
      <c r="H52" s="281">
        <v>220</v>
      </c>
      <c r="I52" s="282">
        <f t="shared" ref="I52:I53" si="6">G52/H52</f>
        <v>13.170716700907379</v>
      </c>
      <c r="J52" s="283">
        <v>44</v>
      </c>
      <c r="K52" s="58">
        <f t="shared" si="5"/>
        <v>2897.5576741996238</v>
      </c>
      <c r="L52" s="180"/>
    </row>
    <row r="53" spans="1:41" ht="28.5" x14ac:dyDescent="0.25">
      <c r="A53" s="180"/>
      <c r="B53" s="227" t="s">
        <v>35</v>
      </c>
      <c r="C53" s="252">
        <v>40931</v>
      </c>
      <c r="D53" s="284" t="s">
        <v>44</v>
      </c>
      <c r="E53" s="281" t="s">
        <v>33</v>
      </c>
      <c r="F53" s="255">
        <v>5044.34</v>
      </c>
      <c r="G53" s="255">
        <f>F53/(1+$K$55)</f>
        <v>2968.6558380414313</v>
      </c>
      <c r="H53" s="281">
        <v>220</v>
      </c>
      <c r="I53" s="282">
        <f t="shared" si="6"/>
        <v>13.493890172915597</v>
      </c>
      <c r="J53" s="283">
        <v>44</v>
      </c>
      <c r="K53" s="58">
        <f t="shared" si="5"/>
        <v>2968.6558380414313</v>
      </c>
      <c r="L53" s="180"/>
    </row>
    <row r="54" spans="1:41" ht="15" x14ac:dyDescent="0.25">
      <c r="A54" s="180"/>
      <c r="B54" s="227"/>
      <c r="C54" s="252"/>
      <c r="D54" s="259"/>
      <c r="E54" s="259"/>
      <c r="F54" s="281"/>
      <c r="G54" s="255"/>
      <c r="H54" s="255"/>
      <c r="I54" s="281"/>
      <c r="J54" s="285"/>
      <c r="K54" s="286"/>
      <c r="L54" s="180"/>
    </row>
    <row r="55" spans="1:41" ht="15" x14ac:dyDescent="0.25">
      <c r="A55" s="180"/>
      <c r="B55" s="227"/>
      <c r="C55" s="252"/>
      <c r="D55" s="259"/>
      <c r="E55" s="259"/>
      <c r="F55" s="281"/>
      <c r="G55" s="255"/>
      <c r="H55" s="104" t="s">
        <v>69</v>
      </c>
      <c r="I55" s="105"/>
      <c r="J55" s="59"/>
      <c r="K55" s="123">
        <f>'Cálculo do fator "K"'!$F$20</f>
        <v>0.69920000000000004</v>
      </c>
      <c r="L55" s="180"/>
    </row>
    <row r="56" spans="1:41" ht="15.75" thickBot="1" x14ac:dyDescent="0.3">
      <c r="A56" s="180"/>
      <c r="B56" s="231"/>
      <c r="C56" s="260"/>
      <c r="D56" s="261"/>
      <c r="E56" s="261"/>
      <c r="F56" s="287"/>
      <c r="G56" s="263"/>
      <c r="H56" s="106"/>
      <c r="I56" s="107"/>
      <c r="J56" s="60"/>
      <c r="K56" s="124"/>
      <c r="L56" s="180"/>
    </row>
    <row r="57" spans="1:41" x14ac:dyDescent="0.25">
      <c r="A57" s="180"/>
      <c r="B57" s="289" t="s">
        <v>120</v>
      </c>
      <c r="C57" s="289"/>
      <c r="D57" s="289"/>
      <c r="E57" s="289"/>
      <c r="F57" s="289"/>
      <c r="G57" s="289"/>
      <c r="H57" s="289"/>
      <c r="I57" s="289"/>
      <c r="J57" s="289"/>
      <c r="K57" s="289"/>
      <c r="L57" s="180"/>
    </row>
    <row r="58" spans="1:41" s="68" customFormat="1" ht="9.75" customHeight="1" x14ac:dyDescent="0.25">
      <c r="A58" s="180"/>
      <c r="B58" s="67"/>
      <c r="C58" s="67"/>
      <c r="D58" s="67"/>
      <c r="E58" s="67"/>
      <c r="F58" s="67"/>
      <c r="G58" s="67"/>
      <c r="H58" s="67"/>
      <c r="I58" s="61"/>
      <c r="J58" s="61"/>
      <c r="K58" s="67"/>
      <c r="L58" s="18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</row>
    <row r="59" spans="1:41" ht="15.75" x14ac:dyDescent="0.25">
      <c r="A59" s="180"/>
      <c r="B59" s="288" t="s">
        <v>101</v>
      </c>
      <c r="C59" s="288"/>
      <c r="D59" s="288"/>
      <c r="E59" s="288"/>
      <c r="F59" s="288"/>
      <c r="G59" s="288"/>
      <c r="H59" s="288"/>
      <c r="I59" s="288"/>
      <c r="J59" s="288"/>
      <c r="K59" s="288"/>
      <c r="L59" s="180"/>
    </row>
    <row r="60" spans="1:41" ht="15.75" x14ac:dyDescent="0.25">
      <c r="A60" s="180"/>
      <c r="B60" s="288" t="s">
        <v>87</v>
      </c>
      <c r="C60" s="288"/>
      <c r="D60" s="288"/>
      <c r="E60" s="288"/>
      <c r="F60" s="288"/>
      <c r="G60" s="288"/>
      <c r="H60" s="288"/>
      <c r="I60" s="288"/>
      <c r="J60" s="288"/>
      <c r="K60" s="288"/>
      <c r="L60" s="180"/>
    </row>
  </sheetData>
  <mergeCells count="43">
    <mergeCell ref="B4:K4"/>
    <mergeCell ref="B15:K15"/>
    <mergeCell ref="B13:K13"/>
    <mergeCell ref="B5:C5"/>
    <mergeCell ref="B7:K7"/>
    <mergeCell ref="B9:K9"/>
    <mergeCell ref="B11:K11"/>
    <mergeCell ref="B34:I34"/>
    <mergeCell ref="J34:K34"/>
    <mergeCell ref="J24:K24"/>
    <mergeCell ref="B26:I26"/>
    <mergeCell ref="J26:K26"/>
    <mergeCell ref="B28:C28"/>
    <mergeCell ref="D28:K28"/>
    <mergeCell ref="B30:C30"/>
    <mergeCell ref="J39:K39"/>
    <mergeCell ref="J40:K40"/>
    <mergeCell ref="J30:K30"/>
    <mergeCell ref="J31:K31"/>
    <mergeCell ref="J32:K32"/>
    <mergeCell ref="B60:K60"/>
    <mergeCell ref="B59:K59"/>
    <mergeCell ref="B42:I42"/>
    <mergeCell ref="J42:K42"/>
    <mergeCell ref="B48:K48"/>
    <mergeCell ref="H55:I56"/>
    <mergeCell ref="K55:K56"/>
    <mergeCell ref="B57:K57"/>
    <mergeCell ref="J44:K46"/>
    <mergeCell ref="B44:I46"/>
    <mergeCell ref="B2:K2"/>
    <mergeCell ref="B3:K3"/>
    <mergeCell ref="B19:C19"/>
    <mergeCell ref="D19:K19"/>
    <mergeCell ref="J21:K21"/>
    <mergeCell ref="J22:K22"/>
    <mergeCell ref="J23:K23"/>
    <mergeCell ref="B16:K16"/>
    <mergeCell ref="B17:K17"/>
    <mergeCell ref="B21:C21"/>
    <mergeCell ref="B36:C36"/>
    <mergeCell ref="D36:K36"/>
    <mergeCell ref="J38:K38"/>
  </mergeCells>
  <printOptions horizontalCentered="1"/>
  <pageMargins left="0.31496062992125984" right="0.31496062992125984" top="0.47244094488188981" bottom="0.47244094488188981" header="0.31496062992125984" footer="0.31496062992125984"/>
  <pageSetup paperSize="9" scale="46" orientation="portrait" r:id="rId1"/>
  <headerFooter>
    <oddFooter>&amp;R&amp;A-&amp;P/&amp;N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O1256"/>
  <sheetViews>
    <sheetView tabSelected="1" view="pageBreakPreview" zoomScaleNormal="85" zoomScaleSheetLayoutView="100" workbookViewId="0">
      <selection activeCell="F13" sqref="F13"/>
    </sheetView>
  </sheetViews>
  <sheetFormatPr defaultColWidth="8.85546875" defaultRowHeight="14.25" x14ac:dyDescent="0.25"/>
  <cols>
    <col min="1" max="1" width="8.85546875" style="30"/>
    <col min="2" max="2" width="2.85546875" style="30" customWidth="1"/>
    <col min="3" max="3" width="11.5703125" style="23" bestFit="1" customWidth="1"/>
    <col min="4" max="4" width="39.140625" style="30" customWidth="1"/>
    <col min="5" max="5" width="14" style="30" customWidth="1"/>
    <col min="6" max="6" width="18.42578125" style="30" customWidth="1"/>
    <col min="7" max="7" width="3.140625" style="30" customWidth="1"/>
    <col min="8" max="16384" width="8.85546875" style="30"/>
  </cols>
  <sheetData>
    <row r="1" spans="1:15" ht="15" customHeight="1" x14ac:dyDescent="0.25">
      <c r="A1" s="180"/>
      <c r="B1" s="180"/>
      <c r="C1" s="183"/>
      <c r="D1" s="183"/>
      <c r="E1" s="183"/>
      <c r="F1" s="183"/>
      <c r="G1" s="183"/>
      <c r="H1" s="183"/>
      <c r="I1" s="21"/>
      <c r="J1" s="21"/>
      <c r="K1" s="21"/>
    </row>
    <row r="2" spans="1:15" ht="39.75" customHeight="1" x14ac:dyDescent="0.25">
      <c r="A2" s="180"/>
      <c r="B2" s="180"/>
      <c r="C2" s="189" t="s">
        <v>97</v>
      </c>
      <c r="D2" s="189"/>
      <c r="E2" s="189"/>
      <c r="F2" s="189"/>
      <c r="G2" s="184"/>
      <c r="H2" s="185"/>
      <c r="I2" s="22"/>
      <c r="J2" s="22"/>
      <c r="K2" s="22"/>
    </row>
    <row r="3" spans="1:15" ht="39.75" customHeight="1" x14ac:dyDescent="0.25">
      <c r="A3" s="180"/>
      <c r="B3" s="180"/>
      <c r="C3" s="190" t="s">
        <v>90</v>
      </c>
      <c r="D3" s="190"/>
      <c r="E3" s="190"/>
      <c r="F3" s="190"/>
      <c r="G3" s="186"/>
      <c r="H3" s="187"/>
      <c r="I3" s="39"/>
      <c r="J3" s="39"/>
      <c r="K3" s="39"/>
    </row>
    <row r="4" spans="1:15" ht="10.5" customHeight="1" x14ac:dyDescent="0.25">
      <c r="A4" s="180"/>
      <c r="B4" s="180"/>
      <c r="C4" s="145" t="s">
        <v>106</v>
      </c>
      <c r="D4" s="146"/>
      <c r="E4" s="146"/>
      <c r="F4" s="147"/>
      <c r="G4" s="188"/>
      <c r="H4" s="180"/>
    </row>
    <row r="5" spans="1:15" ht="24" customHeight="1" x14ac:dyDescent="0.25">
      <c r="A5" s="180"/>
      <c r="B5" s="180"/>
      <c r="C5" s="148"/>
      <c r="D5" s="149"/>
      <c r="E5" s="149"/>
      <c r="F5" s="150"/>
      <c r="G5" s="180"/>
      <c r="H5" s="180"/>
    </row>
    <row r="6" spans="1:15" ht="30" customHeight="1" x14ac:dyDescent="0.25">
      <c r="A6" s="180"/>
      <c r="B6" s="180"/>
      <c r="C6" s="7" t="s">
        <v>0</v>
      </c>
      <c r="D6" s="69" t="s">
        <v>80</v>
      </c>
      <c r="E6" s="7" t="s">
        <v>81</v>
      </c>
      <c r="F6" s="7" t="s">
        <v>82</v>
      </c>
      <c r="G6" s="180"/>
      <c r="H6" s="180"/>
    </row>
    <row r="7" spans="1:15" x14ac:dyDescent="0.25">
      <c r="A7" s="180"/>
      <c r="B7" s="180"/>
      <c r="C7" s="24"/>
      <c r="D7" s="182"/>
      <c r="E7" s="24"/>
      <c r="F7" s="24"/>
      <c r="G7" s="180"/>
      <c r="H7" s="180"/>
      <c r="O7" s="40"/>
    </row>
    <row r="8" spans="1:15" x14ac:dyDescent="0.25">
      <c r="A8" s="180"/>
      <c r="B8" s="180"/>
      <c r="C8" s="191" t="s">
        <v>79</v>
      </c>
      <c r="D8" s="151" t="s">
        <v>83</v>
      </c>
      <c r="E8" s="154" t="s">
        <v>32</v>
      </c>
      <c r="F8" s="155" t="s">
        <v>111</v>
      </c>
      <c r="G8" s="180"/>
      <c r="H8" s="180"/>
      <c r="O8" s="41"/>
    </row>
    <row r="9" spans="1:15" x14ac:dyDescent="0.25">
      <c r="A9" s="180"/>
      <c r="B9" s="180"/>
      <c r="C9" s="191"/>
      <c r="D9" s="152"/>
      <c r="E9" s="154"/>
      <c r="F9" s="155"/>
      <c r="G9" s="180"/>
      <c r="H9" s="180"/>
      <c r="O9" s="40"/>
    </row>
    <row r="10" spans="1:15" x14ac:dyDescent="0.25">
      <c r="A10" s="180"/>
      <c r="B10" s="180"/>
      <c r="C10" s="191"/>
      <c r="D10" s="153"/>
      <c r="E10" s="154"/>
      <c r="F10" s="155"/>
      <c r="G10" s="180"/>
      <c r="H10" s="180"/>
      <c r="O10" s="40"/>
    </row>
    <row r="11" spans="1:15" x14ac:dyDescent="0.25">
      <c r="A11" s="180"/>
      <c r="B11" s="180"/>
      <c r="C11" s="6"/>
      <c r="D11" s="8"/>
      <c r="E11" s="24"/>
      <c r="F11" s="24"/>
      <c r="G11" s="180"/>
      <c r="H11" s="180"/>
      <c r="O11" s="40"/>
    </row>
    <row r="12" spans="1:15" ht="15" x14ac:dyDescent="0.25">
      <c r="A12" s="180"/>
      <c r="B12" s="180"/>
      <c r="C12" s="18">
        <v>1</v>
      </c>
      <c r="D12" s="19" t="s">
        <v>34</v>
      </c>
      <c r="E12" s="42"/>
      <c r="F12" s="42"/>
      <c r="G12" s="180"/>
      <c r="H12" s="180"/>
      <c r="O12" s="40"/>
    </row>
    <row r="13" spans="1:15" ht="28.5" x14ac:dyDescent="0.25">
      <c r="A13" s="180"/>
      <c r="B13" s="180"/>
      <c r="C13" s="43" t="s">
        <v>8</v>
      </c>
      <c r="D13" s="20" t="s">
        <v>42</v>
      </c>
      <c r="E13" s="44" t="s">
        <v>33</v>
      </c>
      <c r="F13" s="179">
        <v>2.9730000000000002E-4</v>
      </c>
      <c r="G13" s="180"/>
      <c r="H13" s="180"/>
      <c r="O13" s="40"/>
    </row>
    <row r="14" spans="1:15" ht="15" x14ac:dyDescent="0.25">
      <c r="A14" s="180"/>
      <c r="B14" s="180"/>
      <c r="C14" s="43" t="s">
        <v>9</v>
      </c>
      <c r="D14" s="20" t="s">
        <v>43</v>
      </c>
      <c r="E14" s="44" t="s">
        <v>33</v>
      </c>
      <c r="F14" s="179">
        <v>1.4865000000000001E-4</v>
      </c>
      <c r="G14" s="180"/>
      <c r="H14" s="180"/>
      <c r="O14" s="40"/>
    </row>
    <row r="15" spans="1:15" ht="28.5" x14ac:dyDescent="0.25">
      <c r="A15" s="180"/>
      <c r="B15" s="180"/>
      <c r="C15" s="43" t="s">
        <v>10</v>
      </c>
      <c r="D15" s="20" t="s">
        <v>44</v>
      </c>
      <c r="E15" s="44" t="s">
        <v>33</v>
      </c>
      <c r="F15" s="179">
        <v>7.4325000000000004E-5</v>
      </c>
      <c r="G15" s="180"/>
      <c r="H15" s="180"/>
      <c r="O15" s="40"/>
    </row>
    <row r="16" spans="1:15" x14ac:dyDescent="0.25">
      <c r="A16" s="180"/>
      <c r="B16" s="180"/>
      <c r="C16" s="24"/>
      <c r="D16" s="180"/>
      <c r="E16" s="181"/>
      <c r="F16" s="181"/>
      <c r="G16" s="180"/>
      <c r="H16" s="180"/>
    </row>
    <row r="17" spans="1:8" x14ac:dyDescent="0.25">
      <c r="A17" s="180"/>
      <c r="B17" s="180"/>
      <c r="C17" s="24"/>
      <c r="D17" s="182"/>
      <c r="E17" s="24"/>
      <c r="F17" s="24"/>
      <c r="G17" s="180"/>
      <c r="H17" s="180"/>
    </row>
    <row r="18" spans="1:8" x14ac:dyDescent="0.25">
      <c r="E18" s="45"/>
      <c r="F18" s="45"/>
    </row>
    <row r="19" spans="1:8" x14ac:dyDescent="0.25">
      <c r="E19" s="45"/>
      <c r="F19" s="45"/>
    </row>
    <row r="20" spans="1:8" x14ac:dyDescent="0.25">
      <c r="E20" s="45"/>
      <c r="F20" s="45"/>
    </row>
    <row r="21" spans="1:8" x14ac:dyDescent="0.25">
      <c r="E21" s="45"/>
      <c r="F21" s="45"/>
    </row>
    <row r="22" spans="1:8" x14ac:dyDescent="0.25">
      <c r="E22" s="45"/>
      <c r="F22" s="45"/>
    </row>
    <row r="23" spans="1:8" x14ac:dyDescent="0.25">
      <c r="E23" s="45"/>
      <c r="F23" s="45"/>
    </row>
    <row r="24" spans="1:8" x14ac:dyDescent="0.25">
      <c r="E24" s="45"/>
      <c r="F24" s="45"/>
    </row>
    <row r="25" spans="1:8" x14ac:dyDescent="0.25">
      <c r="E25" s="45"/>
      <c r="F25" s="45"/>
    </row>
    <row r="26" spans="1:8" x14ac:dyDescent="0.25">
      <c r="E26" s="45"/>
      <c r="F26" s="45"/>
    </row>
    <row r="27" spans="1:8" x14ac:dyDescent="0.25">
      <c r="E27" s="45"/>
      <c r="F27" s="45"/>
    </row>
    <row r="28" spans="1:8" x14ac:dyDescent="0.25">
      <c r="E28" s="45"/>
      <c r="F28" s="45"/>
    </row>
    <row r="29" spans="1:8" x14ac:dyDescent="0.25">
      <c r="E29" s="45"/>
      <c r="F29" s="45"/>
    </row>
    <row r="30" spans="1:8" x14ac:dyDescent="0.25">
      <c r="E30" s="45"/>
      <c r="F30" s="45"/>
    </row>
    <row r="31" spans="1:8" x14ac:dyDescent="0.25">
      <c r="E31" s="45"/>
      <c r="F31" s="45"/>
    </row>
    <row r="32" spans="1:8" x14ac:dyDescent="0.25">
      <c r="E32" s="45"/>
      <c r="F32" s="45"/>
    </row>
    <row r="33" spans="5:6" x14ac:dyDescent="0.25">
      <c r="E33" s="45"/>
      <c r="F33" s="45"/>
    </row>
    <row r="34" spans="5:6" x14ac:dyDescent="0.25">
      <c r="E34" s="45"/>
      <c r="F34" s="45"/>
    </row>
    <row r="35" spans="5:6" x14ac:dyDescent="0.25">
      <c r="E35" s="45"/>
      <c r="F35" s="45"/>
    </row>
    <row r="36" spans="5:6" x14ac:dyDescent="0.25">
      <c r="E36" s="45"/>
      <c r="F36" s="45"/>
    </row>
    <row r="37" spans="5:6" x14ac:dyDescent="0.25">
      <c r="E37" s="45"/>
      <c r="F37" s="45"/>
    </row>
    <row r="38" spans="5:6" x14ac:dyDescent="0.25">
      <c r="E38" s="45"/>
      <c r="F38" s="45"/>
    </row>
    <row r="39" spans="5:6" x14ac:dyDescent="0.25">
      <c r="E39" s="45"/>
      <c r="F39" s="45"/>
    </row>
    <row r="40" spans="5:6" x14ac:dyDescent="0.25">
      <c r="E40" s="45"/>
      <c r="F40" s="45"/>
    </row>
    <row r="41" spans="5:6" x14ac:dyDescent="0.25">
      <c r="E41" s="45"/>
      <c r="F41" s="45"/>
    </row>
    <row r="42" spans="5:6" x14ac:dyDescent="0.25">
      <c r="E42" s="45"/>
      <c r="F42" s="45"/>
    </row>
    <row r="43" spans="5:6" x14ac:dyDescent="0.25">
      <c r="E43" s="45"/>
      <c r="F43" s="45"/>
    </row>
    <row r="44" spans="5:6" x14ac:dyDescent="0.25">
      <c r="E44" s="45"/>
      <c r="F44" s="45"/>
    </row>
    <row r="45" spans="5:6" x14ac:dyDescent="0.25">
      <c r="E45" s="45"/>
      <c r="F45" s="45"/>
    </row>
    <row r="46" spans="5:6" x14ac:dyDescent="0.25">
      <c r="E46" s="45"/>
      <c r="F46" s="45"/>
    </row>
    <row r="47" spans="5:6" x14ac:dyDescent="0.25">
      <c r="E47" s="45"/>
      <c r="F47" s="45"/>
    </row>
    <row r="48" spans="5:6" x14ac:dyDescent="0.25">
      <c r="E48" s="45"/>
      <c r="F48" s="45"/>
    </row>
    <row r="49" spans="5:6" x14ac:dyDescent="0.25">
      <c r="E49" s="45"/>
      <c r="F49" s="45"/>
    </row>
    <row r="50" spans="5:6" x14ac:dyDescent="0.25">
      <c r="E50" s="45"/>
      <c r="F50" s="45"/>
    </row>
    <row r="51" spans="5:6" x14ac:dyDescent="0.25">
      <c r="E51" s="45"/>
      <c r="F51" s="45"/>
    </row>
    <row r="52" spans="5:6" x14ac:dyDescent="0.25">
      <c r="E52" s="45"/>
      <c r="F52" s="45"/>
    </row>
    <row r="53" spans="5:6" x14ac:dyDescent="0.25">
      <c r="E53" s="45"/>
      <c r="F53" s="45"/>
    </row>
    <row r="54" spans="5:6" x14ac:dyDescent="0.25">
      <c r="E54" s="45"/>
      <c r="F54" s="45"/>
    </row>
    <row r="55" spans="5:6" x14ac:dyDescent="0.25">
      <c r="E55" s="45"/>
      <c r="F55" s="45"/>
    </row>
    <row r="56" spans="5:6" x14ac:dyDescent="0.25">
      <c r="E56" s="45"/>
      <c r="F56" s="45"/>
    </row>
    <row r="57" spans="5:6" x14ac:dyDescent="0.25">
      <c r="E57" s="45"/>
      <c r="F57" s="45"/>
    </row>
    <row r="58" spans="5:6" x14ac:dyDescent="0.25">
      <c r="E58" s="45"/>
      <c r="F58" s="45"/>
    </row>
    <row r="59" spans="5:6" x14ac:dyDescent="0.25">
      <c r="E59" s="45"/>
      <c r="F59" s="45"/>
    </row>
    <row r="60" spans="5:6" x14ac:dyDescent="0.25">
      <c r="E60" s="45"/>
      <c r="F60" s="45"/>
    </row>
    <row r="61" spans="5:6" x14ac:dyDescent="0.25">
      <c r="E61" s="45"/>
      <c r="F61" s="45"/>
    </row>
    <row r="62" spans="5:6" x14ac:dyDescent="0.25">
      <c r="E62" s="45"/>
      <c r="F62" s="45"/>
    </row>
    <row r="63" spans="5:6" x14ac:dyDescent="0.25">
      <c r="E63" s="45"/>
      <c r="F63" s="45"/>
    </row>
    <row r="64" spans="5:6" x14ac:dyDescent="0.25">
      <c r="E64" s="45"/>
      <c r="F64" s="45"/>
    </row>
    <row r="65" spans="5:6" x14ac:dyDescent="0.25">
      <c r="E65" s="45"/>
      <c r="F65" s="45"/>
    </row>
    <row r="66" spans="5:6" x14ac:dyDescent="0.25">
      <c r="E66" s="45"/>
      <c r="F66" s="45"/>
    </row>
    <row r="67" spans="5:6" x14ac:dyDescent="0.25">
      <c r="E67" s="45"/>
      <c r="F67" s="45"/>
    </row>
    <row r="68" spans="5:6" x14ac:dyDescent="0.25">
      <c r="E68" s="45"/>
      <c r="F68" s="45"/>
    </row>
    <row r="69" spans="5:6" x14ac:dyDescent="0.25">
      <c r="E69" s="45"/>
      <c r="F69" s="45"/>
    </row>
    <row r="70" spans="5:6" x14ac:dyDescent="0.25">
      <c r="E70" s="45"/>
      <c r="F70" s="45"/>
    </row>
    <row r="71" spans="5:6" x14ac:dyDescent="0.25">
      <c r="E71" s="45"/>
      <c r="F71" s="45"/>
    </row>
    <row r="72" spans="5:6" x14ac:dyDescent="0.25">
      <c r="E72" s="45"/>
      <c r="F72" s="45"/>
    </row>
    <row r="73" spans="5:6" x14ac:dyDescent="0.25">
      <c r="E73" s="45"/>
      <c r="F73" s="45"/>
    </row>
    <row r="74" spans="5:6" x14ac:dyDescent="0.25">
      <c r="E74" s="45"/>
      <c r="F74" s="45"/>
    </row>
    <row r="75" spans="5:6" x14ac:dyDescent="0.25">
      <c r="E75" s="45"/>
      <c r="F75" s="45"/>
    </row>
    <row r="76" spans="5:6" x14ac:dyDescent="0.25">
      <c r="E76" s="45"/>
      <c r="F76" s="45"/>
    </row>
    <row r="77" spans="5:6" x14ac:dyDescent="0.25">
      <c r="E77" s="45"/>
      <c r="F77" s="45"/>
    </row>
    <row r="78" spans="5:6" x14ac:dyDescent="0.25">
      <c r="E78" s="45"/>
      <c r="F78" s="45"/>
    </row>
    <row r="79" spans="5:6" x14ac:dyDescent="0.25">
      <c r="E79" s="45"/>
      <c r="F79" s="45"/>
    </row>
    <row r="80" spans="5:6" x14ac:dyDescent="0.25">
      <c r="E80" s="45"/>
      <c r="F80" s="45"/>
    </row>
    <row r="81" spans="5:6" x14ac:dyDescent="0.25">
      <c r="E81" s="45"/>
      <c r="F81" s="45"/>
    </row>
    <row r="82" spans="5:6" x14ac:dyDescent="0.25">
      <c r="E82" s="45"/>
      <c r="F82" s="45"/>
    </row>
    <row r="83" spans="5:6" x14ac:dyDescent="0.25">
      <c r="E83" s="45"/>
      <c r="F83" s="45"/>
    </row>
    <row r="84" spans="5:6" x14ac:dyDescent="0.25">
      <c r="E84" s="45"/>
      <c r="F84" s="45"/>
    </row>
    <row r="85" spans="5:6" x14ac:dyDescent="0.25">
      <c r="E85" s="45"/>
      <c r="F85" s="45"/>
    </row>
    <row r="86" spans="5:6" x14ac:dyDescent="0.25">
      <c r="E86" s="45"/>
      <c r="F86" s="45"/>
    </row>
    <row r="87" spans="5:6" x14ac:dyDescent="0.25">
      <c r="E87" s="45"/>
      <c r="F87" s="45"/>
    </row>
    <row r="88" spans="5:6" x14ac:dyDescent="0.25">
      <c r="E88" s="45"/>
      <c r="F88" s="45"/>
    </row>
    <row r="89" spans="5:6" x14ac:dyDescent="0.25">
      <c r="E89" s="45"/>
      <c r="F89" s="45"/>
    </row>
    <row r="90" spans="5:6" x14ac:dyDescent="0.25">
      <c r="E90" s="45"/>
      <c r="F90" s="45"/>
    </row>
    <row r="91" spans="5:6" x14ac:dyDescent="0.25">
      <c r="E91" s="45"/>
      <c r="F91" s="45"/>
    </row>
    <row r="92" spans="5:6" x14ac:dyDescent="0.25">
      <c r="E92" s="45"/>
      <c r="F92" s="45"/>
    </row>
    <row r="93" spans="5:6" x14ac:dyDescent="0.25">
      <c r="E93" s="45"/>
      <c r="F93" s="45"/>
    </row>
    <row r="94" spans="5:6" x14ac:dyDescent="0.25">
      <c r="E94" s="45"/>
      <c r="F94" s="45"/>
    </row>
    <row r="95" spans="5:6" x14ac:dyDescent="0.25">
      <c r="E95" s="45"/>
      <c r="F95" s="45"/>
    </row>
    <row r="96" spans="5:6" x14ac:dyDescent="0.25">
      <c r="E96" s="45"/>
      <c r="F96" s="45"/>
    </row>
    <row r="97" spans="5:6" x14ac:dyDescent="0.25">
      <c r="E97" s="45"/>
      <c r="F97" s="45"/>
    </row>
    <row r="98" spans="5:6" x14ac:dyDescent="0.25">
      <c r="E98" s="45"/>
      <c r="F98" s="45"/>
    </row>
    <row r="99" spans="5:6" x14ac:dyDescent="0.25">
      <c r="E99" s="45"/>
      <c r="F99" s="45"/>
    </row>
    <row r="100" spans="5:6" x14ac:dyDescent="0.25">
      <c r="E100" s="45"/>
      <c r="F100" s="45"/>
    </row>
    <row r="101" spans="5:6" x14ac:dyDescent="0.25">
      <c r="E101" s="45"/>
      <c r="F101" s="45"/>
    </row>
    <row r="102" spans="5:6" x14ac:dyDescent="0.25">
      <c r="E102" s="45"/>
      <c r="F102" s="45"/>
    </row>
    <row r="103" spans="5:6" x14ac:dyDescent="0.25">
      <c r="E103" s="45"/>
      <c r="F103" s="45"/>
    </row>
    <row r="104" spans="5:6" x14ac:dyDescent="0.25">
      <c r="E104" s="45"/>
      <c r="F104" s="45"/>
    </row>
    <row r="105" spans="5:6" x14ac:dyDescent="0.25">
      <c r="E105" s="45"/>
      <c r="F105" s="45"/>
    </row>
    <row r="106" spans="5:6" x14ac:dyDescent="0.25">
      <c r="E106" s="45"/>
      <c r="F106" s="45"/>
    </row>
    <row r="107" spans="5:6" x14ac:dyDescent="0.25">
      <c r="E107" s="45"/>
      <c r="F107" s="45"/>
    </row>
    <row r="108" spans="5:6" x14ac:dyDescent="0.25">
      <c r="E108" s="45"/>
      <c r="F108" s="45"/>
    </row>
    <row r="109" spans="5:6" x14ac:dyDescent="0.25">
      <c r="E109" s="45"/>
      <c r="F109" s="45"/>
    </row>
    <row r="110" spans="5:6" x14ac:dyDescent="0.25">
      <c r="E110" s="45"/>
      <c r="F110" s="45"/>
    </row>
    <row r="111" spans="5:6" x14ac:dyDescent="0.25">
      <c r="E111" s="45"/>
      <c r="F111" s="45"/>
    </row>
    <row r="112" spans="5:6" x14ac:dyDescent="0.25">
      <c r="E112" s="45"/>
      <c r="F112" s="45"/>
    </row>
    <row r="113" spans="5:6" x14ac:dyDescent="0.25">
      <c r="E113" s="45"/>
      <c r="F113" s="45"/>
    </row>
    <row r="114" spans="5:6" x14ac:dyDescent="0.25">
      <c r="E114" s="45"/>
      <c r="F114" s="45"/>
    </row>
    <row r="115" spans="5:6" x14ac:dyDescent="0.25">
      <c r="E115" s="45"/>
      <c r="F115" s="45"/>
    </row>
    <row r="116" spans="5:6" x14ac:dyDescent="0.25">
      <c r="E116" s="45"/>
      <c r="F116" s="45"/>
    </row>
    <row r="117" spans="5:6" x14ac:dyDescent="0.25">
      <c r="E117" s="45"/>
      <c r="F117" s="45"/>
    </row>
    <row r="118" spans="5:6" x14ac:dyDescent="0.25">
      <c r="E118" s="45"/>
      <c r="F118" s="45"/>
    </row>
    <row r="119" spans="5:6" x14ac:dyDescent="0.25">
      <c r="E119" s="45"/>
      <c r="F119" s="45"/>
    </row>
    <row r="120" spans="5:6" x14ac:dyDescent="0.25">
      <c r="E120" s="45"/>
      <c r="F120" s="45"/>
    </row>
    <row r="121" spans="5:6" x14ac:dyDescent="0.25">
      <c r="E121" s="45"/>
      <c r="F121" s="45"/>
    </row>
    <row r="122" spans="5:6" x14ac:dyDescent="0.25">
      <c r="E122" s="45"/>
      <c r="F122" s="45"/>
    </row>
    <row r="123" spans="5:6" x14ac:dyDescent="0.25">
      <c r="E123" s="45"/>
      <c r="F123" s="45"/>
    </row>
    <row r="124" spans="5:6" x14ac:dyDescent="0.25">
      <c r="E124" s="45"/>
      <c r="F124" s="45"/>
    </row>
    <row r="125" spans="5:6" x14ac:dyDescent="0.25">
      <c r="E125" s="45"/>
      <c r="F125" s="45"/>
    </row>
    <row r="126" spans="5:6" x14ac:dyDescent="0.25">
      <c r="E126" s="45"/>
      <c r="F126" s="45"/>
    </row>
    <row r="127" spans="5:6" x14ac:dyDescent="0.25">
      <c r="E127" s="45"/>
      <c r="F127" s="45"/>
    </row>
    <row r="128" spans="5:6" x14ac:dyDescent="0.25">
      <c r="E128" s="45"/>
      <c r="F128" s="45"/>
    </row>
    <row r="129" spans="5:6" x14ac:dyDescent="0.25">
      <c r="E129" s="45"/>
      <c r="F129" s="45"/>
    </row>
    <row r="130" spans="5:6" x14ac:dyDescent="0.25">
      <c r="E130" s="45"/>
      <c r="F130" s="45"/>
    </row>
    <row r="131" spans="5:6" x14ac:dyDescent="0.25">
      <c r="E131" s="45"/>
      <c r="F131" s="45"/>
    </row>
    <row r="132" spans="5:6" x14ac:dyDescent="0.25">
      <c r="E132" s="45"/>
      <c r="F132" s="45"/>
    </row>
    <row r="133" spans="5:6" x14ac:dyDescent="0.25">
      <c r="E133" s="45"/>
      <c r="F133" s="45"/>
    </row>
    <row r="134" spans="5:6" x14ac:dyDescent="0.25">
      <c r="E134" s="45"/>
      <c r="F134" s="45"/>
    </row>
    <row r="135" spans="5:6" x14ac:dyDescent="0.25">
      <c r="E135" s="45"/>
      <c r="F135" s="45"/>
    </row>
    <row r="136" spans="5:6" x14ac:dyDescent="0.25">
      <c r="E136" s="45"/>
      <c r="F136" s="45"/>
    </row>
    <row r="137" spans="5:6" x14ac:dyDescent="0.25">
      <c r="E137" s="45"/>
      <c r="F137" s="45"/>
    </row>
    <row r="138" spans="5:6" x14ac:dyDescent="0.25">
      <c r="E138" s="45"/>
      <c r="F138" s="45"/>
    </row>
    <row r="139" spans="5:6" x14ac:dyDescent="0.25">
      <c r="E139" s="45"/>
      <c r="F139" s="45"/>
    </row>
    <row r="140" spans="5:6" x14ac:dyDescent="0.25">
      <c r="E140" s="45"/>
      <c r="F140" s="45"/>
    </row>
    <row r="141" spans="5:6" x14ac:dyDescent="0.25">
      <c r="E141" s="45"/>
      <c r="F141" s="45"/>
    </row>
    <row r="142" spans="5:6" x14ac:dyDescent="0.25">
      <c r="E142" s="45"/>
      <c r="F142" s="45"/>
    </row>
    <row r="143" spans="5:6" x14ac:dyDescent="0.25">
      <c r="E143" s="45"/>
      <c r="F143" s="45"/>
    </row>
    <row r="144" spans="5:6" x14ac:dyDescent="0.25">
      <c r="E144" s="45"/>
      <c r="F144" s="45"/>
    </row>
    <row r="145" spans="5:6" x14ac:dyDescent="0.25">
      <c r="E145" s="45"/>
      <c r="F145" s="45"/>
    </row>
    <row r="146" spans="5:6" x14ac:dyDescent="0.25">
      <c r="E146" s="45"/>
      <c r="F146" s="45"/>
    </row>
    <row r="147" spans="5:6" x14ac:dyDescent="0.25">
      <c r="E147" s="45"/>
      <c r="F147" s="45"/>
    </row>
    <row r="148" spans="5:6" x14ac:dyDescent="0.25">
      <c r="E148" s="45"/>
      <c r="F148" s="45"/>
    </row>
    <row r="149" spans="5:6" x14ac:dyDescent="0.25">
      <c r="E149" s="45"/>
      <c r="F149" s="45"/>
    </row>
    <row r="150" spans="5:6" x14ac:dyDescent="0.25">
      <c r="E150" s="45"/>
      <c r="F150" s="45"/>
    </row>
    <row r="151" spans="5:6" x14ac:dyDescent="0.25">
      <c r="E151" s="45"/>
      <c r="F151" s="45"/>
    </row>
    <row r="152" spans="5:6" x14ac:dyDescent="0.25">
      <c r="E152" s="45"/>
      <c r="F152" s="45"/>
    </row>
    <row r="153" spans="5:6" x14ac:dyDescent="0.25">
      <c r="E153" s="45"/>
      <c r="F153" s="45"/>
    </row>
    <row r="154" spans="5:6" x14ac:dyDescent="0.25">
      <c r="E154" s="45"/>
      <c r="F154" s="45"/>
    </row>
    <row r="155" spans="5:6" x14ac:dyDescent="0.25">
      <c r="E155" s="45"/>
      <c r="F155" s="45"/>
    </row>
    <row r="156" spans="5:6" x14ac:dyDescent="0.25">
      <c r="E156" s="45"/>
      <c r="F156" s="45"/>
    </row>
    <row r="157" spans="5:6" x14ac:dyDescent="0.25">
      <c r="E157" s="45"/>
      <c r="F157" s="45"/>
    </row>
    <row r="158" spans="5:6" x14ac:dyDescent="0.25">
      <c r="E158" s="45"/>
      <c r="F158" s="45"/>
    </row>
    <row r="159" spans="5:6" x14ac:dyDescent="0.25">
      <c r="E159" s="45"/>
      <c r="F159" s="45"/>
    </row>
    <row r="160" spans="5:6" x14ac:dyDescent="0.25">
      <c r="E160" s="45"/>
      <c r="F160" s="45"/>
    </row>
    <row r="161" spans="5:6" x14ac:dyDescent="0.25">
      <c r="E161" s="45"/>
      <c r="F161" s="45"/>
    </row>
    <row r="162" spans="5:6" x14ac:dyDescent="0.25">
      <c r="E162" s="45"/>
      <c r="F162" s="45"/>
    </row>
    <row r="163" spans="5:6" x14ac:dyDescent="0.25">
      <c r="E163" s="45"/>
      <c r="F163" s="45"/>
    </row>
    <row r="164" spans="5:6" x14ac:dyDescent="0.25">
      <c r="E164" s="45"/>
      <c r="F164" s="45"/>
    </row>
    <row r="165" spans="5:6" x14ac:dyDescent="0.25">
      <c r="E165" s="45"/>
      <c r="F165" s="45"/>
    </row>
    <row r="166" spans="5:6" x14ac:dyDescent="0.25">
      <c r="E166" s="45"/>
      <c r="F166" s="45"/>
    </row>
    <row r="167" spans="5:6" x14ac:dyDescent="0.25">
      <c r="E167" s="45"/>
      <c r="F167" s="45"/>
    </row>
    <row r="168" spans="5:6" x14ac:dyDescent="0.25">
      <c r="E168" s="45"/>
      <c r="F168" s="45"/>
    </row>
    <row r="169" spans="5:6" x14ac:dyDescent="0.25">
      <c r="E169" s="45"/>
      <c r="F169" s="45"/>
    </row>
    <row r="170" spans="5:6" x14ac:dyDescent="0.25">
      <c r="E170" s="45"/>
      <c r="F170" s="45"/>
    </row>
    <row r="171" spans="5:6" x14ac:dyDescent="0.25">
      <c r="E171" s="45"/>
      <c r="F171" s="45"/>
    </row>
    <row r="172" spans="5:6" x14ac:dyDescent="0.25">
      <c r="E172" s="45"/>
      <c r="F172" s="45"/>
    </row>
    <row r="173" spans="5:6" x14ac:dyDescent="0.25">
      <c r="E173" s="45"/>
      <c r="F173" s="45"/>
    </row>
    <row r="174" spans="5:6" x14ac:dyDescent="0.25">
      <c r="E174" s="45"/>
      <c r="F174" s="45"/>
    </row>
    <row r="175" spans="5:6" x14ac:dyDescent="0.25">
      <c r="E175" s="45"/>
      <c r="F175" s="45"/>
    </row>
    <row r="176" spans="5:6" x14ac:dyDescent="0.25">
      <c r="E176" s="45"/>
      <c r="F176" s="45"/>
    </row>
    <row r="177" spans="5:6" x14ac:dyDescent="0.25">
      <c r="E177" s="45"/>
      <c r="F177" s="45"/>
    </row>
    <row r="178" spans="5:6" x14ac:dyDescent="0.25">
      <c r="E178" s="45"/>
      <c r="F178" s="45"/>
    </row>
    <row r="179" spans="5:6" x14ac:dyDescent="0.25">
      <c r="E179" s="45"/>
      <c r="F179" s="45"/>
    </row>
    <row r="180" spans="5:6" x14ac:dyDescent="0.25">
      <c r="E180" s="45"/>
      <c r="F180" s="45"/>
    </row>
    <row r="181" spans="5:6" x14ac:dyDescent="0.25">
      <c r="E181" s="45"/>
      <c r="F181" s="45"/>
    </row>
    <row r="182" spans="5:6" x14ac:dyDescent="0.25">
      <c r="E182" s="45"/>
      <c r="F182" s="45"/>
    </row>
    <row r="183" spans="5:6" x14ac:dyDescent="0.25">
      <c r="E183" s="45"/>
      <c r="F183" s="45"/>
    </row>
    <row r="184" spans="5:6" x14ac:dyDescent="0.25">
      <c r="E184" s="45"/>
      <c r="F184" s="45"/>
    </row>
    <row r="185" spans="5:6" x14ac:dyDescent="0.25">
      <c r="E185" s="45"/>
      <c r="F185" s="45"/>
    </row>
    <row r="186" spans="5:6" x14ac:dyDescent="0.25">
      <c r="E186" s="45"/>
      <c r="F186" s="45"/>
    </row>
    <row r="187" spans="5:6" x14ac:dyDescent="0.25">
      <c r="E187" s="45"/>
      <c r="F187" s="45"/>
    </row>
    <row r="188" spans="5:6" x14ac:dyDescent="0.25">
      <c r="E188" s="45"/>
      <c r="F188" s="45"/>
    </row>
    <row r="189" spans="5:6" x14ac:dyDescent="0.25">
      <c r="E189" s="45"/>
      <c r="F189" s="45"/>
    </row>
    <row r="190" spans="5:6" x14ac:dyDescent="0.25">
      <c r="E190" s="45"/>
      <c r="F190" s="45"/>
    </row>
    <row r="191" spans="5:6" x14ac:dyDescent="0.25">
      <c r="E191" s="45"/>
      <c r="F191" s="45"/>
    </row>
    <row r="192" spans="5:6" x14ac:dyDescent="0.25">
      <c r="E192" s="45"/>
      <c r="F192" s="45"/>
    </row>
    <row r="193" spans="5:6" x14ac:dyDescent="0.25">
      <c r="E193" s="45"/>
      <c r="F193" s="45"/>
    </row>
    <row r="194" spans="5:6" x14ac:dyDescent="0.25">
      <c r="E194" s="45"/>
      <c r="F194" s="45"/>
    </row>
    <row r="195" spans="5:6" x14ac:dyDescent="0.25">
      <c r="E195" s="45"/>
      <c r="F195" s="45"/>
    </row>
    <row r="196" spans="5:6" x14ac:dyDescent="0.25">
      <c r="E196" s="45"/>
      <c r="F196" s="45"/>
    </row>
    <row r="197" spans="5:6" x14ac:dyDescent="0.25">
      <c r="E197" s="45"/>
      <c r="F197" s="45"/>
    </row>
    <row r="198" spans="5:6" x14ac:dyDescent="0.25">
      <c r="E198" s="45"/>
      <c r="F198" s="45"/>
    </row>
    <row r="199" spans="5:6" x14ac:dyDescent="0.25">
      <c r="E199" s="45"/>
      <c r="F199" s="45"/>
    </row>
    <row r="200" spans="5:6" x14ac:dyDescent="0.25">
      <c r="E200" s="45"/>
      <c r="F200" s="45"/>
    </row>
    <row r="201" spans="5:6" x14ac:dyDescent="0.25">
      <c r="E201" s="45"/>
      <c r="F201" s="45"/>
    </row>
    <row r="202" spans="5:6" x14ac:dyDescent="0.25">
      <c r="E202" s="45"/>
      <c r="F202" s="45"/>
    </row>
    <row r="203" spans="5:6" x14ac:dyDescent="0.25">
      <c r="E203" s="45"/>
      <c r="F203" s="45"/>
    </row>
    <row r="204" spans="5:6" x14ac:dyDescent="0.25">
      <c r="E204" s="45"/>
      <c r="F204" s="45"/>
    </row>
    <row r="205" spans="5:6" x14ac:dyDescent="0.25">
      <c r="E205" s="45"/>
      <c r="F205" s="45"/>
    </row>
    <row r="206" spans="5:6" x14ac:dyDescent="0.25">
      <c r="E206" s="45"/>
      <c r="F206" s="45"/>
    </row>
    <row r="207" spans="5:6" x14ac:dyDescent="0.25">
      <c r="E207" s="45"/>
      <c r="F207" s="45"/>
    </row>
    <row r="208" spans="5:6" x14ac:dyDescent="0.25">
      <c r="E208" s="45"/>
      <c r="F208" s="45"/>
    </row>
    <row r="209" spans="5:6" x14ac:dyDescent="0.25">
      <c r="E209" s="45"/>
      <c r="F209" s="45"/>
    </row>
    <row r="210" spans="5:6" x14ac:dyDescent="0.25">
      <c r="E210" s="45"/>
      <c r="F210" s="45"/>
    </row>
    <row r="211" spans="5:6" x14ac:dyDescent="0.25">
      <c r="E211" s="45"/>
      <c r="F211" s="45"/>
    </row>
    <row r="212" spans="5:6" x14ac:dyDescent="0.25">
      <c r="E212" s="45"/>
      <c r="F212" s="45"/>
    </row>
    <row r="213" spans="5:6" x14ac:dyDescent="0.25">
      <c r="E213" s="45"/>
      <c r="F213" s="45"/>
    </row>
    <row r="214" spans="5:6" x14ac:dyDescent="0.25">
      <c r="E214" s="45"/>
      <c r="F214" s="45"/>
    </row>
    <row r="215" spans="5:6" x14ac:dyDescent="0.25">
      <c r="E215" s="45"/>
      <c r="F215" s="45"/>
    </row>
    <row r="216" spans="5:6" x14ac:dyDescent="0.25">
      <c r="E216" s="45"/>
      <c r="F216" s="45"/>
    </row>
    <row r="217" spans="5:6" x14ac:dyDescent="0.25">
      <c r="E217" s="45"/>
      <c r="F217" s="45"/>
    </row>
    <row r="218" spans="5:6" x14ac:dyDescent="0.25">
      <c r="E218" s="45"/>
      <c r="F218" s="45"/>
    </row>
    <row r="219" spans="5:6" x14ac:dyDescent="0.25">
      <c r="E219" s="45"/>
      <c r="F219" s="45"/>
    </row>
    <row r="220" spans="5:6" x14ac:dyDescent="0.25">
      <c r="E220" s="45"/>
      <c r="F220" s="45"/>
    </row>
    <row r="221" spans="5:6" x14ac:dyDescent="0.25">
      <c r="E221" s="45"/>
      <c r="F221" s="45"/>
    </row>
    <row r="222" spans="5:6" x14ac:dyDescent="0.25">
      <c r="E222" s="45"/>
      <c r="F222" s="45"/>
    </row>
    <row r="223" spans="5:6" x14ac:dyDescent="0.25">
      <c r="E223" s="45"/>
      <c r="F223" s="45"/>
    </row>
    <row r="224" spans="5:6" x14ac:dyDescent="0.25">
      <c r="E224" s="45"/>
      <c r="F224" s="45"/>
    </row>
    <row r="225" spans="5:6" x14ac:dyDescent="0.25">
      <c r="E225" s="45"/>
      <c r="F225" s="45"/>
    </row>
    <row r="226" spans="5:6" x14ac:dyDescent="0.25">
      <c r="E226" s="45"/>
      <c r="F226" s="45"/>
    </row>
    <row r="227" spans="5:6" x14ac:dyDescent="0.25">
      <c r="E227" s="45"/>
      <c r="F227" s="45"/>
    </row>
    <row r="228" spans="5:6" x14ac:dyDescent="0.25">
      <c r="E228" s="45"/>
      <c r="F228" s="45"/>
    </row>
    <row r="229" spans="5:6" x14ac:dyDescent="0.25">
      <c r="E229" s="45"/>
      <c r="F229" s="45"/>
    </row>
    <row r="230" spans="5:6" x14ac:dyDescent="0.25">
      <c r="E230" s="45"/>
      <c r="F230" s="45"/>
    </row>
    <row r="231" spans="5:6" x14ac:dyDescent="0.25">
      <c r="E231" s="45"/>
      <c r="F231" s="45"/>
    </row>
    <row r="232" spans="5:6" x14ac:dyDescent="0.25">
      <c r="E232" s="45"/>
      <c r="F232" s="45"/>
    </row>
    <row r="233" spans="5:6" x14ac:dyDescent="0.25">
      <c r="E233" s="45"/>
      <c r="F233" s="45"/>
    </row>
    <row r="234" spans="5:6" x14ac:dyDescent="0.25">
      <c r="E234" s="45"/>
      <c r="F234" s="45"/>
    </row>
    <row r="235" spans="5:6" x14ac:dyDescent="0.25">
      <c r="E235" s="45"/>
      <c r="F235" s="45"/>
    </row>
    <row r="236" spans="5:6" x14ac:dyDescent="0.25">
      <c r="E236" s="45"/>
      <c r="F236" s="45"/>
    </row>
    <row r="237" spans="5:6" x14ac:dyDescent="0.25">
      <c r="E237" s="45"/>
      <c r="F237" s="45"/>
    </row>
    <row r="238" spans="5:6" x14ac:dyDescent="0.25">
      <c r="E238" s="45"/>
      <c r="F238" s="45"/>
    </row>
    <row r="239" spans="5:6" x14ac:dyDescent="0.25">
      <c r="E239" s="45"/>
      <c r="F239" s="45"/>
    </row>
    <row r="240" spans="5:6" x14ac:dyDescent="0.25">
      <c r="E240" s="45"/>
      <c r="F240" s="45"/>
    </row>
    <row r="241" spans="5:6" x14ac:dyDescent="0.25">
      <c r="E241" s="45"/>
      <c r="F241" s="45"/>
    </row>
    <row r="242" spans="5:6" x14ac:dyDescent="0.25">
      <c r="E242" s="45"/>
      <c r="F242" s="45"/>
    </row>
    <row r="243" spans="5:6" x14ac:dyDescent="0.25">
      <c r="E243" s="45"/>
      <c r="F243" s="45"/>
    </row>
    <row r="244" spans="5:6" x14ac:dyDescent="0.25">
      <c r="E244" s="45"/>
      <c r="F244" s="45"/>
    </row>
    <row r="245" spans="5:6" x14ac:dyDescent="0.25">
      <c r="E245" s="45"/>
      <c r="F245" s="45"/>
    </row>
    <row r="246" spans="5:6" x14ac:dyDescent="0.25">
      <c r="E246" s="45"/>
      <c r="F246" s="45"/>
    </row>
    <row r="247" spans="5:6" x14ac:dyDescent="0.25">
      <c r="E247" s="45"/>
      <c r="F247" s="45"/>
    </row>
    <row r="248" spans="5:6" x14ac:dyDescent="0.25">
      <c r="E248" s="45"/>
      <c r="F248" s="45"/>
    </row>
    <row r="249" spans="5:6" x14ac:dyDescent="0.25">
      <c r="E249" s="45"/>
      <c r="F249" s="45"/>
    </row>
    <row r="250" spans="5:6" x14ac:dyDescent="0.25">
      <c r="E250" s="45"/>
      <c r="F250" s="45"/>
    </row>
    <row r="251" spans="5:6" x14ac:dyDescent="0.25">
      <c r="E251" s="45"/>
      <c r="F251" s="45"/>
    </row>
    <row r="252" spans="5:6" x14ac:dyDescent="0.25">
      <c r="E252" s="45"/>
      <c r="F252" s="45"/>
    </row>
    <row r="253" spans="5:6" x14ac:dyDescent="0.25">
      <c r="E253" s="45"/>
      <c r="F253" s="45"/>
    </row>
    <row r="254" spans="5:6" x14ac:dyDescent="0.25">
      <c r="E254" s="45"/>
      <c r="F254" s="45"/>
    </row>
    <row r="255" spans="5:6" x14ac:dyDescent="0.25">
      <c r="E255" s="45"/>
      <c r="F255" s="45"/>
    </row>
    <row r="256" spans="5:6" x14ac:dyDescent="0.25">
      <c r="E256" s="45"/>
      <c r="F256" s="45"/>
    </row>
    <row r="257" spans="5:6" x14ac:dyDescent="0.25">
      <c r="E257" s="45"/>
      <c r="F257" s="45"/>
    </row>
    <row r="258" spans="5:6" x14ac:dyDescent="0.25">
      <c r="E258" s="45"/>
      <c r="F258" s="45"/>
    </row>
    <row r="259" spans="5:6" x14ac:dyDescent="0.25">
      <c r="E259" s="45"/>
      <c r="F259" s="45"/>
    </row>
    <row r="260" spans="5:6" x14ac:dyDescent="0.25">
      <c r="E260" s="45"/>
      <c r="F260" s="45"/>
    </row>
    <row r="261" spans="5:6" x14ac:dyDescent="0.25">
      <c r="E261" s="45"/>
      <c r="F261" s="45"/>
    </row>
    <row r="262" spans="5:6" x14ac:dyDescent="0.25">
      <c r="E262" s="45"/>
      <c r="F262" s="45"/>
    </row>
    <row r="263" spans="5:6" x14ac:dyDescent="0.25">
      <c r="E263" s="45"/>
      <c r="F263" s="45"/>
    </row>
    <row r="264" spans="5:6" x14ac:dyDescent="0.25">
      <c r="E264" s="45"/>
      <c r="F264" s="45"/>
    </row>
    <row r="265" spans="5:6" x14ac:dyDescent="0.25">
      <c r="E265" s="45"/>
      <c r="F265" s="45"/>
    </row>
    <row r="266" spans="5:6" x14ac:dyDescent="0.25">
      <c r="E266" s="45"/>
      <c r="F266" s="45"/>
    </row>
    <row r="267" spans="5:6" x14ac:dyDescent="0.25">
      <c r="E267" s="45"/>
      <c r="F267" s="45"/>
    </row>
    <row r="268" spans="5:6" x14ac:dyDescent="0.25">
      <c r="E268" s="45"/>
      <c r="F268" s="45"/>
    </row>
    <row r="269" spans="5:6" x14ac:dyDescent="0.25">
      <c r="E269" s="45"/>
      <c r="F269" s="45"/>
    </row>
    <row r="270" spans="5:6" x14ac:dyDescent="0.25">
      <c r="E270" s="45"/>
      <c r="F270" s="45"/>
    </row>
    <row r="271" spans="5:6" x14ac:dyDescent="0.25">
      <c r="E271" s="45"/>
      <c r="F271" s="45"/>
    </row>
    <row r="272" spans="5:6" x14ac:dyDescent="0.25">
      <c r="E272" s="45"/>
      <c r="F272" s="45"/>
    </row>
    <row r="273" spans="5:6" x14ac:dyDescent="0.25">
      <c r="E273" s="45"/>
      <c r="F273" s="45"/>
    </row>
    <row r="274" spans="5:6" x14ac:dyDescent="0.25">
      <c r="E274" s="45"/>
      <c r="F274" s="45"/>
    </row>
    <row r="275" spans="5:6" x14ac:dyDescent="0.25">
      <c r="E275" s="45"/>
      <c r="F275" s="45"/>
    </row>
    <row r="276" spans="5:6" x14ac:dyDescent="0.25">
      <c r="E276" s="45"/>
      <c r="F276" s="45"/>
    </row>
    <row r="277" spans="5:6" x14ac:dyDescent="0.25">
      <c r="E277" s="45"/>
      <c r="F277" s="45"/>
    </row>
    <row r="278" spans="5:6" x14ac:dyDescent="0.25">
      <c r="E278" s="45"/>
      <c r="F278" s="45"/>
    </row>
    <row r="279" spans="5:6" x14ac:dyDescent="0.25">
      <c r="E279" s="45"/>
      <c r="F279" s="45"/>
    </row>
    <row r="280" spans="5:6" x14ac:dyDescent="0.25">
      <c r="E280" s="45"/>
      <c r="F280" s="45"/>
    </row>
    <row r="281" spans="5:6" x14ac:dyDescent="0.25">
      <c r="E281" s="45"/>
      <c r="F281" s="45"/>
    </row>
    <row r="282" spans="5:6" x14ac:dyDescent="0.25">
      <c r="E282" s="45"/>
      <c r="F282" s="45"/>
    </row>
    <row r="283" spans="5:6" x14ac:dyDescent="0.25">
      <c r="E283" s="45"/>
      <c r="F283" s="45"/>
    </row>
    <row r="284" spans="5:6" x14ac:dyDescent="0.25">
      <c r="E284" s="45"/>
      <c r="F284" s="45"/>
    </row>
    <row r="285" spans="5:6" x14ac:dyDescent="0.25">
      <c r="E285" s="45"/>
      <c r="F285" s="45"/>
    </row>
    <row r="286" spans="5:6" x14ac:dyDescent="0.25">
      <c r="E286" s="45"/>
      <c r="F286" s="45"/>
    </row>
    <row r="287" spans="5:6" x14ac:dyDescent="0.25">
      <c r="E287" s="45"/>
      <c r="F287" s="45"/>
    </row>
    <row r="288" spans="5:6" x14ac:dyDescent="0.25">
      <c r="E288" s="45"/>
      <c r="F288" s="45"/>
    </row>
    <row r="289" spans="5:6" x14ac:dyDescent="0.25">
      <c r="E289" s="45"/>
      <c r="F289" s="45"/>
    </row>
    <row r="290" spans="5:6" x14ac:dyDescent="0.25">
      <c r="E290" s="45"/>
      <c r="F290" s="45"/>
    </row>
    <row r="291" spans="5:6" x14ac:dyDescent="0.25">
      <c r="E291" s="45"/>
      <c r="F291" s="45"/>
    </row>
    <row r="292" spans="5:6" x14ac:dyDescent="0.25">
      <c r="E292" s="45"/>
      <c r="F292" s="45"/>
    </row>
    <row r="293" spans="5:6" x14ac:dyDescent="0.25">
      <c r="E293" s="45"/>
      <c r="F293" s="45"/>
    </row>
    <row r="294" spans="5:6" x14ac:dyDescent="0.25">
      <c r="E294" s="45"/>
      <c r="F294" s="45"/>
    </row>
    <row r="295" spans="5:6" x14ac:dyDescent="0.25">
      <c r="E295" s="45"/>
      <c r="F295" s="45"/>
    </row>
    <row r="296" spans="5:6" x14ac:dyDescent="0.25">
      <c r="E296" s="45"/>
      <c r="F296" s="45"/>
    </row>
    <row r="297" spans="5:6" x14ac:dyDescent="0.25">
      <c r="E297" s="45"/>
      <c r="F297" s="45"/>
    </row>
    <row r="298" spans="5:6" x14ac:dyDescent="0.25">
      <c r="E298" s="45"/>
      <c r="F298" s="45"/>
    </row>
    <row r="299" spans="5:6" x14ac:dyDescent="0.25">
      <c r="E299" s="45"/>
      <c r="F299" s="45"/>
    </row>
    <row r="300" spans="5:6" x14ac:dyDescent="0.25">
      <c r="E300" s="45"/>
      <c r="F300" s="45"/>
    </row>
    <row r="301" spans="5:6" x14ac:dyDescent="0.25">
      <c r="E301" s="45"/>
      <c r="F301" s="45"/>
    </row>
    <row r="302" spans="5:6" x14ac:dyDescent="0.25">
      <c r="E302" s="45"/>
      <c r="F302" s="45"/>
    </row>
    <row r="303" spans="5:6" x14ac:dyDescent="0.25">
      <c r="E303" s="45"/>
      <c r="F303" s="45"/>
    </row>
    <row r="304" spans="5:6" x14ac:dyDescent="0.25">
      <c r="E304" s="45"/>
      <c r="F304" s="45"/>
    </row>
    <row r="305" spans="5:6" x14ac:dyDescent="0.25">
      <c r="E305" s="45"/>
      <c r="F305" s="45"/>
    </row>
    <row r="306" spans="5:6" x14ac:dyDescent="0.25">
      <c r="E306" s="45"/>
      <c r="F306" s="45"/>
    </row>
    <row r="307" spans="5:6" x14ac:dyDescent="0.25">
      <c r="E307" s="45"/>
      <c r="F307" s="45"/>
    </row>
    <row r="308" spans="5:6" x14ac:dyDescent="0.25">
      <c r="E308" s="45"/>
      <c r="F308" s="45"/>
    </row>
    <row r="309" spans="5:6" x14ac:dyDescent="0.25">
      <c r="E309" s="45"/>
      <c r="F309" s="45"/>
    </row>
    <row r="310" spans="5:6" x14ac:dyDescent="0.25">
      <c r="E310" s="45"/>
      <c r="F310" s="45"/>
    </row>
    <row r="311" spans="5:6" x14ac:dyDescent="0.25">
      <c r="E311" s="45"/>
      <c r="F311" s="45"/>
    </row>
    <row r="312" spans="5:6" x14ac:dyDescent="0.25">
      <c r="E312" s="45"/>
      <c r="F312" s="45"/>
    </row>
    <row r="313" spans="5:6" x14ac:dyDescent="0.25">
      <c r="E313" s="45"/>
      <c r="F313" s="45"/>
    </row>
    <row r="314" spans="5:6" x14ac:dyDescent="0.25">
      <c r="E314" s="45"/>
      <c r="F314" s="45"/>
    </row>
    <row r="315" spans="5:6" x14ac:dyDescent="0.25">
      <c r="E315" s="45"/>
      <c r="F315" s="45"/>
    </row>
    <row r="316" spans="5:6" x14ac:dyDescent="0.25">
      <c r="E316" s="45"/>
      <c r="F316" s="45"/>
    </row>
    <row r="317" spans="5:6" x14ac:dyDescent="0.25">
      <c r="E317" s="45"/>
      <c r="F317" s="45"/>
    </row>
    <row r="318" spans="5:6" x14ac:dyDescent="0.25">
      <c r="E318" s="45"/>
      <c r="F318" s="45"/>
    </row>
    <row r="319" spans="5:6" x14ac:dyDescent="0.25">
      <c r="E319" s="45"/>
      <c r="F319" s="45"/>
    </row>
    <row r="320" spans="5:6" x14ac:dyDescent="0.25">
      <c r="E320" s="45"/>
      <c r="F320" s="45"/>
    </row>
    <row r="321" spans="5:6" x14ac:dyDescent="0.25">
      <c r="E321" s="45"/>
      <c r="F321" s="45"/>
    </row>
    <row r="322" spans="5:6" x14ac:dyDescent="0.25">
      <c r="E322" s="45"/>
      <c r="F322" s="45"/>
    </row>
    <row r="323" spans="5:6" x14ac:dyDescent="0.25">
      <c r="E323" s="45"/>
      <c r="F323" s="45"/>
    </row>
    <row r="324" spans="5:6" x14ac:dyDescent="0.25">
      <c r="E324" s="45"/>
      <c r="F324" s="45"/>
    </row>
    <row r="325" spans="5:6" x14ac:dyDescent="0.25">
      <c r="E325" s="45"/>
      <c r="F325" s="45"/>
    </row>
    <row r="326" spans="5:6" x14ac:dyDescent="0.25">
      <c r="E326" s="45"/>
      <c r="F326" s="45"/>
    </row>
    <row r="327" spans="5:6" x14ac:dyDescent="0.25">
      <c r="E327" s="45"/>
      <c r="F327" s="45"/>
    </row>
    <row r="328" spans="5:6" x14ac:dyDescent="0.25">
      <c r="E328" s="45"/>
      <c r="F328" s="45"/>
    </row>
    <row r="329" spans="5:6" x14ac:dyDescent="0.25">
      <c r="E329" s="45"/>
      <c r="F329" s="45"/>
    </row>
    <row r="330" spans="5:6" x14ac:dyDescent="0.25">
      <c r="E330" s="45"/>
      <c r="F330" s="45"/>
    </row>
    <row r="331" spans="5:6" x14ac:dyDescent="0.25">
      <c r="E331" s="45"/>
      <c r="F331" s="45"/>
    </row>
    <row r="332" spans="5:6" x14ac:dyDescent="0.25">
      <c r="E332" s="45"/>
      <c r="F332" s="45"/>
    </row>
    <row r="333" spans="5:6" x14ac:dyDescent="0.25">
      <c r="E333" s="45"/>
      <c r="F333" s="45"/>
    </row>
    <row r="334" spans="5:6" x14ac:dyDescent="0.25">
      <c r="E334" s="45"/>
      <c r="F334" s="45"/>
    </row>
    <row r="335" spans="5:6" x14ac:dyDescent="0.25">
      <c r="E335" s="45"/>
      <c r="F335" s="45"/>
    </row>
    <row r="336" spans="5:6" x14ac:dyDescent="0.25">
      <c r="E336" s="45"/>
      <c r="F336" s="45"/>
    </row>
    <row r="337" spans="5:6" x14ac:dyDescent="0.25">
      <c r="E337" s="45"/>
      <c r="F337" s="45"/>
    </row>
    <row r="338" spans="5:6" x14ac:dyDescent="0.25">
      <c r="E338" s="45"/>
      <c r="F338" s="45"/>
    </row>
    <row r="339" spans="5:6" x14ac:dyDescent="0.25">
      <c r="E339" s="45"/>
      <c r="F339" s="45"/>
    </row>
    <row r="340" spans="5:6" x14ac:dyDescent="0.25">
      <c r="E340" s="45"/>
      <c r="F340" s="45"/>
    </row>
    <row r="341" spans="5:6" x14ac:dyDescent="0.25">
      <c r="E341" s="45"/>
      <c r="F341" s="45"/>
    </row>
    <row r="342" spans="5:6" x14ac:dyDescent="0.25">
      <c r="E342" s="45"/>
      <c r="F342" s="45"/>
    </row>
    <row r="343" spans="5:6" x14ac:dyDescent="0.25">
      <c r="E343" s="45"/>
      <c r="F343" s="45"/>
    </row>
    <row r="344" spans="5:6" x14ac:dyDescent="0.25">
      <c r="E344" s="45"/>
      <c r="F344" s="45"/>
    </row>
    <row r="345" spans="5:6" x14ac:dyDescent="0.25">
      <c r="E345" s="45"/>
      <c r="F345" s="45"/>
    </row>
    <row r="346" spans="5:6" x14ac:dyDescent="0.25">
      <c r="E346" s="45"/>
      <c r="F346" s="45"/>
    </row>
    <row r="347" spans="5:6" x14ac:dyDescent="0.25">
      <c r="E347" s="45"/>
      <c r="F347" s="45"/>
    </row>
    <row r="348" spans="5:6" x14ac:dyDescent="0.25">
      <c r="E348" s="45"/>
      <c r="F348" s="45"/>
    </row>
    <row r="349" spans="5:6" x14ac:dyDescent="0.25">
      <c r="E349" s="45"/>
      <c r="F349" s="45"/>
    </row>
    <row r="350" spans="5:6" x14ac:dyDescent="0.25">
      <c r="E350" s="45"/>
      <c r="F350" s="45"/>
    </row>
    <row r="351" spans="5:6" x14ac:dyDescent="0.25">
      <c r="E351" s="45"/>
      <c r="F351" s="45"/>
    </row>
    <row r="352" spans="5:6" x14ac:dyDescent="0.25">
      <c r="E352" s="45"/>
      <c r="F352" s="45"/>
    </row>
    <row r="353" spans="5:6" x14ac:dyDescent="0.25">
      <c r="E353" s="45"/>
      <c r="F353" s="45"/>
    </row>
    <row r="354" spans="5:6" x14ac:dyDescent="0.25">
      <c r="E354" s="45"/>
      <c r="F354" s="45"/>
    </row>
    <row r="355" spans="5:6" x14ac:dyDescent="0.25">
      <c r="E355" s="45"/>
      <c r="F355" s="45"/>
    </row>
    <row r="356" spans="5:6" x14ac:dyDescent="0.25">
      <c r="E356" s="45"/>
      <c r="F356" s="45"/>
    </row>
    <row r="357" spans="5:6" x14ac:dyDescent="0.25">
      <c r="E357" s="45"/>
      <c r="F357" s="45"/>
    </row>
    <row r="358" spans="5:6" x14ac:dyDescent="0.25">
      <c r="E358" s="45"/>
      <c r="F358" s="45"/>
    </row>
    <row r="359" spans="5:6" x14ac:dyDescent="0.25">
      <c r="E359" s="45"/>
      <c r="F359" s="45"/>
    </row>
    <row r="360" spans="5:6" x14ac:dyDescent="0.25">
      <c r="E360" s="45"/>
      <c r="F360" s="45"/>
    </row>
    <row r="361" spans="5:6" x14ac:dyDescent="0.25">
      <c r="E361" s="45"/>
      <c r="F361" s="45"/>
    </row>
    <row r="362" spans="5:6" x14ac:dyDescent="0.25">
      <c r="E362" s="45"/>
      <c r="F362" s="45"/>
    </row>
    <row r="363" spans="5:6" x14ac:dyDescent="0.25">
      <c r="E363" s="45"/>
      <c r="F363" s="45"/>
    </row>
    <row r="364" spans="5:6" x14ac:dyDescent="0.25">
      <c r="E364" s="45"/>
      <c r="F364" s="45"/>
    </row>
    <row r="365" spans="5:6" x14ac:dyDescent="0.25">
      <c r="E365" s="45"/>
      <c r="F365" s="45"/>
    </row>
    <row r="366" spans="5:6" x14ac:dyDescent="0.25">
      <c r="E366" s="45"/>
      <c r="F366" s="45"/>
    </row>
    <row r="367" spans="5:6" x14ac:dyDescent="0.25">
      <c r="E367" s="45"/>
      <c r="F367" s="45"/>
    </row>
    <row r="368" spans="5:6" x14ac:dyDescent="0.25">
      <c r="E368" s="45"/>
      <c r="F368" s="45"/>
    </row>
    <row r="369" spans="5:6" x14ac:dyDescent="0.25">
      <c r="E369" s="45"/>
      <c r="F369" s="45"/>
    </row>
    <row r="370" spans="5:6" x14ac:dyDescent="0.25">
      <c r="E370" s="45"/>
      <c r="F370" s="45"/>
    </row>
    <row r="371" spans="5:6" x14ac:dyDescent="0.25">
      <c r="E371" s="45"/>
      <c r="F371" s="45"/>
    </row>
    <row r="372" spans="5:6" x14ac:dyDescent="0.25">
      <c r="E372" s="45"/>
      <c r="F372" s="45"/>
    </row>
    <row r="373" spans="5:6" x14ac:dyDescent="0.25">
      <c r="E373" s="45"/>
      <c r="F373" s="45"/>
    </row>
    <row r="374" spans="5:6" x14ac:dyDescent="0.25">
      <c r="E374" s="45"/>
      <c r="F374" s="45"/>
    </row>
    <row r="375" spans="5:6" x14ac:dyDescent="0.25">
      <c r="E375" s="45"/>
      <c r="F375" s="45"/>
    </row>
    <row r="376" spans="5:6" x14ac:dyDescent="0.25">
      <c r="E376" s="45"/>
      <c r="F376" s="45"/>
    </row>
    <row r="377" spans="5:6" x14ac:dyDescent="0.25">
      <c r="E377" s="45"/>
      <c r="F377" s="45"/>
    </row>
    <row r="378" spans="5:6" x14ac:dyDescent="0.25">
      <c r="E378" s="45"/>
      <c r="F378" s="45"/>
    </row>
    <row r="379" spans="5:6" x14ac:dyDescent="0.25">
      <c r="E379" s="45"/>
      <c r="F379" s="45"/>
    </row>
    <row r="380" spans="5:6" x14ac:dyDescent="0.25">
      <c r="E380" s="45"/>
      <c r="F380" s="45"/>
    </row>
    <row r="381" spans="5:6" x14ac:dyDescent="0.25">
      <c r="E381" s="45"/>
      <c r="F381" s="45"/>
    </row>
    <row r="382" spans="5:6" x14ac:dyDescent="0.25">
      <c r="E382" s="45"/>
      <c r="F382" s="45"/>
    </row>
    <row r="383" spans="5:6" x14ac:dyDescent="0.25">
      <c r="E383" s="45"/>
      <c r="F383" s="45"/>
    </row>
    <row r="384" spans="5:6" x14ac:dyDescent="0.25">
      <c r="E384" s="45"/>
      <c r="F384" s="45"/>
    </row>
    <row r="385" spans="5:6" x14ac:dyDescent="0.25">
      <c r="E385" s="45"/>
      <c r="F385" s="45"/>
    </row>
    <row r="386" spans="5:6" x14ac:dyDescent="0.25">
      <c r="E386" s="45"/>
      <c r="F386" s="45"/>
    </row>
    <row r="387" spans="5:6" x14ac:dyDescent="0.25">
      <c r="E387" s="45"/>
      <c r="F387" s="45"/>
    </row>
    <row r="388" spans="5:6" x14ac:dyDescent="0.25">
      <c r="E388" s="45"/>
      <c r="F388" s="45"/>
    </row>
    <row r="389" spans="5:6" x14ac:dyDescent="0.25">
      <c r="E389" s="45"/>
      <c r="F389" s="45"/>
    </row>
    <row r="390" spans="5:6" x14ac:dyDescent="0.25">
      <c r="E390" s="45"/>
      <c r="F390" s="45"/>
    </row>
    <row r="391" spans="5:6" x14ac:dyDescent="0.25">
      <c r="E391" s="45"/>
      <c r="F391" s="45"/>
    </row>
    <row r="392" spans="5:6" x14ac:dyDescent="0.25">
      <c r="E392" s="45"/>
      <c r="F392" s="45"/>
    </row>
    <row r="393" spans="5:6" x14ac:dyDescent="0.25">
      <c r="E393" s="45"/>
      <c r="F393" s="45"/>
    </row>
    <row r="394" spans="5:6" x14ac:dyDescent="0.25">
      <c r="E394" s="45"/>
      <c r="F394" s="45"/>
    </row>
    <row r="395" spans="5:6" x14ac:dyDescent="0.25">
      <c r="E395" s="45"/>
      <c r="F395" s="45"/>
    </row>
    <row r="396" spans="5:6" x14ac:dyDescent="0.25">
      <c r="E396" s="45"/>
      <c r="F396" s="45"/>
    </row>
    <row r="397" spans="5:6" x14ac:dyDescent="0.25">
      <c r="E397" s="45"/>
      <c r="F397" s="45"/>
    </row>
    <row r="398" spans="5:6" x14ac:dyDescent="0.25">
      <c r="E398" s="45"/>
      <c r="F398" s="45"/>
    </row>
    <row r="399" spans="5:6" x14ac:dyDescent="0.25">
      <c r="E399" s="45"/>
      <c r="F399" s="45"/>
    </row>
    <row r="400" spans="5:6" x14ac:dyDescent="0.25">
      <c r="E400" s="45"/>
      <c r="F400" s="45"/>
    </row>
    <row r="401" spans="5:6" x14ac:dyDescent="0.25">
      <c r="E401" s="45"/>
      <c r="F401" s="45"/>
    </row>
    <row r="402" spans="5:6" x14ac:dyDescent="0.25">
      <c r="E402" s="45"/>
      <c r="F402" s="45"/>
    </row>
    <row r="403" spans="5:6" x14ac:dyDescent="0.25">
      <c r="E403" s="45"/>
      <c r="F403" s="45"/>
    </row>
    <row r="404" spans="5:6" x14ac:dyDescent="0.25">
      <c r="E404" s="45"/>
      <c r="F404" s="45"/>
    </row>
    <row r="405" spans="5:6" x14ac:dyDescent="0.25">
      <c r="E405" s="45"/>
      <c r="F405" s="45"/>
    </row>
    <row r="406" spans="5:6" x14ac:dyDescent="0.25">
      <c r="E406" s="45"/>
      <c r="F406" s="45"/>
    </row>
    <row r="407" spans="5:6" x14ac:dyDescent="0.25">
      <c r="E407" s="45"/>
      <c r="F407" s="45"/>
    </row>
    <row r="408" spans="5:6" x14ac:dyDescent="0.25">
      <c r="E408" s="45"/>
      <c r="F408" s="45"/>
    </row>
    <row r="409" spans="5:6" x14ac:dyDescent="0.25">
      <c r="E409" s="45"/>
      <c r="F409" s="45"/>
    </row>
    <row r="410" spans="5:6" x14ac:dyDescent="0.25">
      <c r="E410" s="45"/>
      <c r="F410" s="45"/>
    </row>
    <row r="411" spans="5:6" x14ac:dyDescent="0.25">
      <c r="E411" s="45"/>
      <c r="F411" s="45"/>
    </row>
    <row r="412" spans="5:6" x14ac:dyDescent="0.25">
      <c r="E412" s="45"/>
      <c r="F412" s="45"/>
    </row>
    <row r="413" spans="5:6" x14ac:dyDescent="0.25">
      <c r="E413" s="45"/>
      <c r="F413" s="45"/>
    </row>
    <row r="414" spans="5:6" x14ac:dyDescent="0.25">
      <c r="E414" s="45"/>
      <c r="F414" s="45"/>
    </row>
    <row r="415" spans="5:6" x14ac:dyDescent="0.25">
      <c r="E415" s="45"/>
      <c r="F415" s="45"/>
    </row>
    <row r="416" spans="5:6" x14ac:dyDescent="0.25">
      <c r="E416" s="45"/>
      <c r="F416" s="45"/>
    </row>
    <row r="417" spans="5:6" x14ac:dyDescent="0.25">
      <c r="E417" s="45"/>
      <c r="F417" s="45"/>
    </row>
    <row r="418" spans="5:6" x14ac:dyDescent="0.25">
      <c r="E418" s="45"/>
      <c r="F418" s="45"/>
    </row>
    <row r="419" spans="5:6" x14ac:dyDescent="0.25">
      <c r="E419" s="45"/>
      <c r="F419" s="45"/>
    </row>
    <row r="420" spans="5:6" x14ac:dyDescent="0.25">
      <c r="E420" s="45"/>
      <c r="F420" s="45"/>
    </row>
    <row r="421" spans="5:6" x14ac:dyDescent="0.25">
      <c r="E421" s="45"/>
      <c r="F421" s="45"/>
    </row>
    <row r="422" spans="5:6" x14ac:dyDescent="0.25">
      <c r="E422" s="45"/>
      <c r="F422" s="45"/>
    </row>
    <row r="423" spans="5:6" x14ac:dyDescent="0.25">
      <c r="E423" s="45"/>
      <c r="F423" s="45"/>
    </row>
    <row r="424" spans="5:6" x14ac:dyDescent="0.25">
      <c r="E424" s="45"/>
      <c r="F424" s="45"/>
    </row>
    <row r="425" spans="5:6" x14ac:dyDescent="0.25">
      <c r="E425" s="45"/>
      <c r="F425" s="45"/>
    </row>
    <row r="426" spans="5:6" x14ac:dyDescent="0.25">
      <c r="E426" s="45"/>
      <c r="F426" s="45"/>
    </row>
    <row r="427" spans="5:6" x14ac:dyDescent="0.25">
      <c r="E427" s="45"/>
      <c r="F427" s="45"/>
    </row>
    <row r="428" spans="5:6" x14ac:dyDescent="0.25">
      <c r="E428" s="45"/>
      <c r="F428" s="45"/>
    </row>
    <row r="429" spans="5:6" x14ac:dyDescent="0.25">
      <c r="E429" s="45"/>
      <c r="F429" s="45"/>
    </row>
    <row r="430" spans="5:6" x14ac:dyDescent="0.25">
      <c r="E430" s="45"/>
      <c r="F430" s="45"/>
    </row>
    <row r="431" spans="5:6" x14ac:dyDescent="0.25">
      <c r="E431" s="45"/>
      <c r="F431" s="45"/>
    </row>
    <row r="432" spans="5:6" x14ac:dyDescent="0.25">
      <c r="E432" s="45"/>
      <c r="F432" s="45"/>
    </row>
    <row r="433" spans="5:6" x14ac:dyDescent="0.25">
      <c r="E433" s="45"/>
      <c r="F433" s="45"/>
    </row>
    <row r="434" spans="5:6" x14ac:dyDescent="0.25">
      <c r="E434" s="45"/>
      <c r="F434" s="45"/>
    </row>
    <row r="435" spans="5:6" x14ac:dyDescent="0.25">
      <c r="E435" s="45"/>
      <c r="F435" s="45"/>
    </row>
    <row r="436" spans="5:6" x14ac:dyDescent="0.25">
      <c r="E436" s="45"/>
      <c r="F436" s="45"/>
    </row>
    <row r="437" spans="5:6" x14ac:dyDescent="0.25">
      <c r="E437" s="45"/>
      <c r="F437" s="45"/>
    </row>
    <row r="438" spans="5:6" x14ac:dyDescent="0.25">
      <c r="E438" s="45"/>
      <c r="F438" s="45"/>
    </row>
    <row r="439" spans="5:6" x14ac:dyDescent="0.25">
      <c r="E439" s="45"/>
      <c r="F439" s="45"/>
    </row>
    <row r="440" spans="5:6" x14ac:dyDescent="0.25">
      <c r="E440" s="45"/>
      <c r="F440" s="45"/>
    </row>
    <row r="441" spans="5:6" x14ac:dyDescent="0.25">
      <c r="E441" s="45"/>
      <c r="F441" s="45"/>
    </row>
    <row r="442" spans="5:6" x14ac:dyDescent="0.25">
      <c r="E442" s="45"/>
      <c r="F442" s="45"/>
    </row>
    <row r="443" spans="5:6" x14ac:dyDescent="0.25">
      <c r="E443" s="45"/>
      <c r="F443" s="45"/>
    </row>
    <row r="444" spans="5:6" x14ac:dyDescent="0.25">
      <c r="E444" s="45"/>
      <c r="F444" s="45"/>
    </row>
    <row r="445" spans="5:6" x14ac:dyDescent="0.25">
      <c r="E445" s="45"/>
      <c r="F445" s="45"/>
    </row>
    <row r="446" spans="5:6" x14ac:dyDescent="0.25">
      <c r="E446" s="45"/>
      <c r="F446" s="45"/>
    </row>
    <row r="447" spans="5:6" x14ac:dyDescent="0.25">
      <c r="E447" s="45"/>
      <c r="F447" s="45"/>
    </row>
    <row r="448" spans="5:6" x14ac:dyDescent="0.25">
      <c r="E448" s="45"/>
      <c r="F448" s="45"/>
    </row>
    <row r="449" spans="5:6" x14ac:dyDescent="0.25">
      <c r="E449" s="45"/>
      <c r="F449" s="45"/>
    </row>
    <row r="450" spans="5:6" x14ac:dyDescent="0.25">
      <c r="E450" s="45"/>
      <c r="F450" s="45"/>
    </row>
    <row r="451" spans="5:6" x14ac:dyDescent="0.25">
      <c r="E451" s="45"/>
      <c r="F451" s="45"/>
    </row>
    <row r="452" spans="5:6" x14ac:dyDescent="0.25">
      <c r="E452" s="45"/>
      <c r="F452" s="45"/>
    </row>
    <row r="453" spans="5:6" x14ac:dyDescent="0.25">
      <c r="E453" s="45"/>
      <c r="F453" s="45"/>
    </row>
    <row r="454" spans="5:6" x14ac:dyDescent="0.25">
      <c r="E454" s="45"/>
      <c r="F454" s="45"/>
    </row>
    <row r="455" spans="5:6" x14ac:dyDescent="0.25">
      <c r="E455" s="45"/>
      <c r="F455" s="45"/>
    </row>
    <row r="456" spans="5:6" x14ac:dyDescent="0.25">
      <c r="E456" s="45"/>
      <c r="F456" s="45"/>
    </row>
    <row r="457" spans="5:6" x14ac:dyDescent="0.25">
      <c r="E457" s="45"/>
      <c r="F457" s="45"/>
    </row>
    <row r="458" spans="5:6" x14ac:dyDescent="0.25">
      <c r="E458" s="45"/>
      <c r="F458" s="45"/>
    </row>
    <row r="459" spans="5:6" x14ac:dyDescent="0.25">
      <c r="E459" s="45"/>
      <c r="F459" s="45"/>
    </row>
    <row r="460" spans="5:6" x14ac:dyDescent="0.25">
      <c r="E460" s="45"/>
      <c r="F460" s="45"/>
    </row>
    <row r="461" spans="5:6" x14ac:dyDescent="0.25">
      <c r="E461" s="45"/>
      <c r="F461" s="45"/>
    </row>
    <row r="462" spans="5:6" x14ac:dyDescent="0.25">
      <c r="E462" s="45"/>
      <c r="F462" s="45"/>
    </row>
    <row r="463" spans="5:6" x14ac:dyDescent="0.25">
      <c r="E463" s="45"/>
      <c r="F463" s="45"/>
    </row>
    <row r="464" spans="5:6" x14ac:dyDescent="0.25">
      <c r="E464" s="45"/>
      <c r="F464" s="45"/>
    </row>
    <row r="465" spans="5:6" x14ac:dyDescent="0.25">
      <c r="E465" s="45"/>
      <c r="F465" s="45"/>
    </row>
    <row r="466" spans="5:6" x14ac:dyDescent="0.25">
      <c r="E466" s="45"/>
      <c r="F466" s="45"/>
    </row>
    <row r="467" spans="5:6" x14ac:dyDescent="0.25">
      <c r="E467" s="45"/>
      <c r="F467" s="45"/>
    </row>
    <row r="468" spans="5:6" x14ac:dyDescent="0.25">
      <c r="E468" s="45"/>
      <c r="F468" s="45"/>
    </row>
    <row r="469" spans="5:6" x14ac:dyDescent="0.25">
      <c r="E469" s="45"/>
      <c r="F469" s="45"/>
    </row>
    <row r="470" spans="5:6" x14ac:dyDescent="0.25">
      <c r="E470" s="45"/>
      <c r="F470" s="45"/>
    </row>
    <row r="471" spans="5:6" x14ac:dyDescent="0.25">
      <c r="E471" s="45"/>
      <c r="F471" s="45"/>
    </row>
    <row r="472" spans="5:6" x14ac:dyDescent="0.25">
      <c r="E472" s="45"/>
      <c r="F472" s="45"/>
    </row>
    <row r="473" spans="5:6" x14ac:dyDescent="0.25">
      <c r="E473" s="45"/>
      <c r="F473" s="45"/>
    </row>
    <row r="474" spans="5:6" x14ac:dyDescent="0.25">
      <c r="E474" s="45"/>
      <c r="F474" s="45"/>
    </row>
    <row r="475" spans="5:6" x14ac:dyDescent="0.25">
      <c r="E475" s="45"/>
      <c r="F475" s="45"/>
    </row>
    <row r="476" spans="5:6" x14ac:dyDescent="0.25">
      <c r="E476" s="45"/>
      <c r="F476" s="45"/>
    </row>
    <row r="477" spans="5:6" x14ac:dyDescent="0.25">
      <c r="E477" s="45"/>
      <c r="F477" s="45"/>
    </row>
    <row r="478" spans="5:6" x14ac:dyDescent="0.25">
      <c r="E478" s="45"/>
      <c r="F478" s="45"/>
    </row>
    <row r="479" spans="5:6" x14ac:dyDescent="0.25">
      <c r="E479" s="45"/>
      <c r="F479" s="45"/>
    </row>
    <row r="480" spans="5:6" x14ac:dyDescent="0.25">
      <c r="E480" s="45"/>
      <c r="F480" s="45"/>
    </row>
    <row r="481" spans="5:6" x14ac:dyDescent="0.25">
      <c r="E481" s="45"/>
      <c r="F481" s="45"/>
    </row>
    <row r="482" spans="5:6" x14ac:dyDescent="0.25">
      <c r="E482" s="45"/>
      <c r="F482" s="45"/>
    </row>
    <row r="483" spans="5:6" x14ac:dyDescent="0.25">
      <c r="E483" s="45"/>
      <c r="F483" s="45"/>
    </row>
    <row r="484" spans="5:6" x14ac:dyDescent="0.25">
      <c r="E484" s="45"/>
      <c r="F484" s="45"/>
    </row>
    <row r="485" spans="5:6" x14ac:dyDescent="0.25">
      <c r="E485" s="45"/>
      <c r="F485" s="45"/>
    </row>
    <row r="486" spans="5:6" x14ac:dyDescent="0.25">
      <c r="E486" s="45"/>
      <c r="F486" s="45"/>
    </row>
    <row r="487" spans="5:6" x14ac:dyDescent="0.25">
      <c r="E487" s="45"/>
      <c r="F487" s="45"/>
    </row>
    <row r="488" spans="5:6" x14ac:dyDescent="0.25">
      <c r="E488" s="45"/>
      <c r="F488" s="45"/>
    </row>
    <row r="489" spans="5:6" x14ac:dyDescent="0.25">
      <c r="E489" s="45"/>
      <c r="F489" s="45"/>
    </row>
    <row r="490" spans="5:6" x14ac:dyDescent="0.25">
      <c r="E490" s="45"/>
      <c r="F490" s="45"/>
    </row>
    <row r="491" spans="5:6" x14ac:dyDescent="0.25">
      <c r="E491" s="45"/>
      <c r="F491" s="45"/>
    </row>
    <row r="492" spans="5:6" x14ac:dyDescent="0.25">
      <c r="E492" s="45"/>
      <c r="F492" s="45"/>
    </row>
    <row r="493" spans="5:6" x14ac:dyDescent="0.25">
      <c r="E493" s="45"/>
      <c r="F493" s="45"/>
    </row>
    <row r="494" spans="5:6" x14ac:dyDescent="0.25">
      <c r="E494" s="45"/>
      <c r="F494" s="45"/>
    </row>
    <row r="495" spans="5:6" x14ac:dyDescent="0.25">
      <c r="E495" s="45"/>
      <c r="F495" s="45"/>
    </row>
    <row r="496" spans="5:6" x14ac:dyDescent="0.25">
      <c r="E496" s="45"/>
      <c r="F496" s="45"/>
    </row>
    <row r="497" spans="5:6" x14ac:dyDescent="0.25">
      <c r="E497" s="45"/>
      <c r="F497" s="45"/>
    </row>
    <row r="498" spans="5:6" x14ac:dyDescent="0.25">
      <c r="E498" s="45"/>
      <c r="F498" s="45"/>
    </row>
    <row r="499" spans="5:6" x14ac:dyDescent="0.25">
      <c r="E499" s="45"/>
      <c r="F499" s="45"/>
    </row>
    <row r="500" spans="5:6" x14ac:dyDescent="0.25">
      <c r="E500" s="45"/>
      <c r="F500" s="45"/>
    </row>
    <row r="501" spans="5:6" x14ac:dyDescent="0.25">
      <c r="E501" s="45"/>
      <c r="F501" s="45"/>
    </row>
    <row r="502" spans="5:6" x14ac:dyDescent="0.25">
      <c r="E502" s="45"/>
      <c r="F502" s="45"/>
    </row>
    <row r="503" spans="5:6" x14ac:dyDescent="0.25">
      <c r="E503" s="45"/>
      <c r="F503" s="45"/>
    </row>
    <row r="504" spans="5:6" x14ac:dyDescent="0.25">
      <c r="E504" s="45"/>
      <c r="F504" s="45"/>
    </row>
    <row r="505" spans="5:6" x14ac:dyDescent="0.25">
      <c r="E505" s="45"/>
      <c r="F505" s="45"/>
    </row>
    <row r="506" spans="5:6" x14ac:dyDescent="0.25">
      <c r="E506" s="45"/>
      <c r="F506" s="45"/>
    </row>
    <row r="507" spans="5:6" x14ac:dyDescent="0.25">
      <c r="E507" s="45"/>
      <c r="F507" s="45"/>
    </row>
    <row r="508" spans="5:6" x14ac:dyDescent="0.25">
      <c r="E508" s="45"/>
      <c r="F508" s="45"/>
    </row>
    <row r="509" spans="5:6" x14ac:dyDescent="0.25">
      <c r="E509" s="45"/>
      <c r="F509" s="45"/>
    </row>
    <row r="510" spans="5:6" x14ac:dyDescent="0.25">
      <c r="E510" s="45"/>
      <c r="F510" s="45"/>
    </row>
    <row r="511" spans="5:6" x14ac:dyDescent="0.25">
      <c r="E511" s="45"/>
      <c r="F511" s="45"/>
    </row>
    <row r="512" spans="5:6" x14ac:dyDescent="0.25">
      <c r="E512" s="45"/>
      <c r="F512" s="45"/>
    </row>
    <row r="513" spans="5:6" x14ac:dyDescent="0.25">
      <c r="E513" s="45"/>
      <c r="F513" s="45"/>
    </row>
    <row r="514" spans="5:6" x14ac:dyDescent="0.25">
      <c r="E514" s="45"/>
      <c r="F514" s="45"/>
    </row>
    <row r="515" spans="5:6" x14ac:dyDescent="0.25">
      <c r="E515" s="45"/>
      <c r="F515" s="45"/>
    </row>
    <row r="516" spans="5:6" x14ac:dyDescent="0.25">
      <c r="E516" s="45"/>
      <c r="F516" s="45"/>
    </row>
    <row r="517" spans="5:6" x14ac:dyDescent="0.25">
      <c r="E517" s="45"/>
      <c r="F517" s="45"/>
    </row>
    <row r="518" spans="5:6" x14ac:dyDescent="0.25">
      <c r="E518" s="45"/>
      <c r="F518" s="45"/>
    </row>
    <row r="519" spans="5:6" x14ac:dyDescent="0.25">
      <c r="E519" s="45"/>
      <c r="F519" s="45"/>
    </row>
    <row r="520" spans="5:6" x14ac:dyDescent="0.25">
      <c r="E520" s="45"/>
      <c r="F520" s="45"/>
    </row>
    <row r="521" spans="5:6" x14ac:dyDescent="0.25">
      <c r="E521" s="45"/>
      <c r="F521" s="45"/>
    </row>
    <row r="522" spans="5:6" x14ac:dyDescent="0.25">
      <c r="E522" s="45"/>
      <c r="F522" s="45"/>
    </row>
    <row r="523" spans="5:6" x14ac:dyDescent="0.25">
      <c r="E523" s="45"/>
      <c r="F523" s="45"/>
    </row>
    <row r="524" spans="5:6" x14ac:dyDescent="0.25">
      <c r="E524" s="45"/>
      <c r="F524" s="45"/>
    </row>
    <row r="525" spans="5:6" x14ac:dyDescent="0.25">
      <c r="E525" s="45"/>
      <c r="F525" s="45"/>
    </row>
    <row r="526" spans="5:6" x14ac:dyDescent="0.25">
      <c r="E526" s="45"/>
      <c r="F526" s="45"/>
    </row>
    <row r="527" spans="5:6" x14ac:dyDescent="0.25">
      <c r="E527" s="45"/>
      <c r="F527" s="45"/>
    </row>
    <row r="528" spans="5:6" x14ac:dyDescent="0.25">
      <c r="E528" s="45"/>
      <c r="F528" s="45"/>
    </row>
    <row r="529" spans="5:6" x14ac:dyDescent="0.25">
      <c r="E529" s="45"/>
      <c r="F529" s="45"/>
    </row>
    <row r="530" spans="5:6" x14ac:dyDescent="0.25">
      <c r="E530" s="45"/>
      <c r="F530" s="45"/>
    </row>
    <row r="531" spans="5:6" x14ac:dyDescent="0.25">
      <c r="E531" s="45"/>
      <c r="F531" s="45"/>
    </row>
    <row r="532" spans="5:6" x14ac:dyDescent="0.25">
      <c r="E532" s="45"/>
      <c r="F532" s="45"/>
    </row>
    <row r="533" spans="5:6" x14ac:dyDescent="0.25">
      <c r="E533" s="45"/>
      <c r="F533" s="45"/>
    </row>
    <row r="534" spans="5:6" x14ac:dyDescent="0.25">
      <c r="E534" s="45"/>
      <c r="F534" s="45"/>
    </row>
    <row r="535" spans="5:6" x14ac:dyDescent="0.25">
      <c r="E535" s="45"/>
      <c r="F535" s="45"/>
    </row>
    <row r="536" spans="5:6" x14ac:dyDescent="0.25">
      <c r="E536" s="45"/>
      <c r="F536" s="45"/>
    </row>
    <row r="537" spans="5:6" x14ac:dyDescent="0.25">
      <c r="E537" s="45"/>
      <c r="F537" s="45"/>
    </row>
    <row r="538" spans="5:6" x14ac:dyDescent="0.25">
      <c r="E538" s="45"/>
      <c r="F538" s="45"/>
    </row>
    <row r="539" spans="5:6" x14ac:dyDescent="0.25">
      <c r="E539" s="45"/>
      <c r="F539" s="45"/>
    </row>
    <row r="540" spans="5:6" x14ac:dyDescent="0.25">
      <c r="E540" s="45"/>
      <c r="F540" s="45"/>
    </row>
    <row r="541" spans="5:6" x14ac:dyDescent="0.25">
      <c r="E541" s="45"/>
      <c r="F541" s="45"/>
    </row>
    <row r="542" spans="5:6" x14ac:dyDescent="0.25">
      <c r="E542" s="45"/>
      <c r="F542" s="45"/>
    </row>
    <row r="543" spans="5:6" x14ac:dyDescent="0.25">
      <c r="E543" s="45"/>
      <c r="F543" s="45"/>
    </row>
    <row r="544" spans="5:6" x14ac:dyDescent="0.25">
      <c r="E544" s="45"/>
      <c r="F544" s="45"/>
    </row>
    <row r="545" spans="5:6" x14ac:dyDescent="0.25">
      <c r="E545" s="45"/>
      <c r="F545" s="45"/>
    </row>
    <row r="546" spans="5:6" x14ac:dyDescent="0.25">
      <c r="E546" s="45"/>
      <c r="F546" s="45"/>
    </row>
    <row r="547" spans="5:6" x14ac:dyDescent="0.25">
      <c r="E547" s="45"/>
      <c r="F547" s="45"/>
    </row>
    <row r="548" spans="5:6" x14ac:dyDescent="0.25">
      <c r="E548" s="45"/>
      <c r="F548" s="45"/>
    </row>
    <row r="549" spans="5:6" x14ac:dyDescent="0.25">
      <c r="E549" s="45"/>
      <c r="F549" s="45"/>
    </row>
    <row r="550" spans="5:6" x14ac:dyDescent="0.25">
      <c r="E550" s="45"/>
      <c r="F550" s="45"/>
    </row>
    <row r="551" spans="5:6" x14ac:dyDescent="0.25">
      <c r="E551" s="45"/>
      <c r="F551" s="45"/>
    </row>
    <row r="552" spans="5:6" x14ac:dyDescent="0.25">
      <c r="E552" s="45"/>
      <c r="F552" s="45"/>
    </row>
    <row r="553" spans="5:6" x14ac:dyDescent="0.25">
      <c r="E553" s="45"/>
      <c r="F553" s="45"/>
    </row>
    <row r="554" spans="5:6" x14ac:dyDescent="0.25">
      <c r="E554" s="45"/>
      <c r="F554" s="45"/>
    </row>
    <row r="555" spans="5:6" x14ac:dyDescent="0.25">
      <c r="E555" s="45"/>
      <c r="F555" s="45"/>
    </row>
    <row r="556" spans="5:6" x14ac:dyDescent="0.25">
      <c r="E556" s="45"/>
      <c r="F556" s="45"/>
    </row>
    <row r="557" spans="5:6" x14ac:dyDescent="0.25">
      <c r="E557" s="45"/>
      <c r="F557" s="45"/>
    </row>
    <row r="558" spans="5:6" x14ac:dyDescent="0.25">
      <c r="E558" s="45"/>
      <c r="F558" s="45"/>
    </row>
    <row r="559" spans="5:6" x14ac:dyDescent="0.25">
      <c r="E559" s="45"/>
      <c r="F559" s="45"/>
    </row>
    <row r="560" spans="5:6" x14ac:dyDescent="0.25">
      <c r="E560" s="45"/>
      <c r="F560" s="45"/>
    </row>
    <row r="561" spans="5:6" x14ac:dyDescent="0.25">
      <c r="E561" s="45"/>
      <c r="F561" s="45"/>
    </row>
    <row r="562" spans="5:6" x14ac:dyDescent="0.25">
      <c r="E562" s="45"/>
      <c r="F562" s="45"/>
    </row>
    <row r="563" spans="5:6" x14ac:dyDescent="0.25">
      <c r="E563" s="45"/>
      <c r="F563" s="45"/>
    </row>
    <row r="564" spans="5:6" x14ac:dyDescent="0.25">
      <c r="E564" s="45"/>
      <c r="F564" s="45"/>
    </row>
    <row r="565" spans="5:6" x14ac:dyDescent="0.25">
      <c r="E565" s="45"/>
      <c r="F565" s="45"/>
    </row>
    <row r="566" spans="5:6" x14ac:dyDescent="0.25">
      <c r="E566" s="45"/>
      <c r="F566" s="45"/>
    </row>
    <row r="567" spans="5:6" x14ac:dyDescent="0.25">
      <c r="E567" s="45"/>
      <c r="F567" s="45"/>
    </row>
    <row r="568" spans="5:6" x14ac:dyDescent="0.25">
      <c r="E568" s="45"/>
      <c r="F568" s="45"/>
    </row>
    <row r="569" spans="5:6" x14ac:dyDescent="0.25">
      <c r="E569" s="45"/>
      <c r="F569" s="45"/>
    </row>
    <row r="570" spans="5:6" x14ac:dyDescent="0.25">
      <c r="E570" s="45"/>
      <c r="F570" s="45"/>
    </row>
    <row r="571" spans="5:6" x14ac:dyDescent="0.25">
      <c r="E571" s="45"/>
      <c r="F571" s="45"/>
    </row>
    <row r="572" spans="5:6" x14ac:dyDescent="0.25">
      <c r="E572" s="45"/>
      <c r="F572" s="45"/>
    </row>
    <row r="573" spans="5:6" x14ac:dyDescent="0.25">
      <c r="E573" s="45"/>
      <c r="F573" s="45"/>
    </row>
    <row r="574" spans="5:6" x14ac:dyDescent="0.25">
      <c r="E574" s="45"/>
      <c r="F574" s="45"/>
    </row>
    <row r="575" spans="5:6" x14ac:dyDescent="0.25">
      <c r="E575" s="45"/>
      <c r="F575" s="45"/>
    </row>
    <row r="576" spans="5:6" x14ac:dyDescent="0.25">
      <c r="E576" s="45"/>
      <c r="F576" s="45"/>
    </row>
    <row r="577" spans="5:6" x14ac:dyDescent="0.25">
      <c r="E577" s="45"/>
      <c r="F577" s="45"/>
    </row>
    <row r="578" spans="5:6" x14ac:dyDescent="0.25">
      <c r="E578" s="45"/>
      <c r="F578" s="45"/>
    </row>
    <row r="579" spans="5:6" x14ac:dyDescent="0.25">
      <c r="E579" s="45"/>
      <c r="F579" s="45"/>
    </row>
    <row r="580" spans="5:6" x14ac:dyDescent="0.25">
      <c r="E580" s="45"/>
      <c r="F580" s="45"/>
    </row>
    <row r="581" spans="5:6" x14ac:dyDescent="0.25">
      <c r="E581" s="45"/>
      <c r="F581" s="45"/>
    </row>
    <row r="582" spans="5:6" x14ac:dyDescent="0.25">
      <c r="E582" s="45"/>
      <c r="F582" s="45"/>
    </row>
    <row r="583" spans="5:6" x14ac:dyDescent="0.25">
      <c r="E583" s="45"/>
      <c r="F583" s="45"/>
    </row>
    <row r="584" spans="5:6" x14ac:dyDescent="0.25">
      <c r="E584" s="45"/>
      <c r="F584" s="45"/>
    </row>
    <row r="585" spans="5:6" x14ac:dyDescent="0.25">
      <c r="E585" s="45"/>
      <c r="F585" s="45"/>
    </row>
    <row r="586" spans="5:6" x14ac:dyDescent="0.25">
      <c r="E586" s="45"/>
      <c r="F586" s="45"/>
    </row>
    <row r="587" spans="5:6" x14ac:dyDescent="0.25">
      <c r="E587" s="45"/>
      <c r="F587" s="45"/>
    </row>
    <row r="588" spans="5:6" x14ac:dyDescent="0.25">
      <c r="E588" s="45"/>
      <c r="F588" s="45"/>
    </row>
    <row r="589" spans="5:6" x14ac:dyDescent="0.25">
      <c r="E589" s="45"/>
      <c r="F589" s="45"/>
    </row>
    <row r="590" spans="5:6" x14ac:dyDescent="0.25">
      <c r="E590" s="45"/>
      <c r="F590" s="45"/>
    </row>
    <row r="591" spans="5:6" x14ac:dyDescent="0.25">
      <c r="E591" s="45"/>
      <c r="F591" s="45"/>
    </row>
    <row r="592" spans="5:6" x14ac:dyDescent="0.25">
      <c r="E592" s="45"/>
      <c r="F592" s="45"/>
    </row>
    <row r="593" spans="5:6" x14ac:dyDescent="0.25">
      <c r="E593" s="45"/>
      <c r="F593" s="45"/>
    </row>
    <row r="594" spans="5:6" x14ac:dyDescent="0.25">
      <c r="E594" s="45"/>
      <c r="F594" s="45"/>
    </row>
    <row r="595" spans="5:6" x14ac:dyDescent="0.25">
      <c r="E595" s="45"/>
      <c r="F595" s="45"/>
    </row>
    <row r="596" spans="5:6" x14ac:dyDescent="0.25">
      <c r="E596" s="45"/>
      <c r="F596" s="45"/>
    </row>
    <row r="597" spans="5:6" x14ac:dyDescent="0.25">
      <c r="E597" s="45"/>
      <c r="F597" s="45"/>
    </row>
    <row r="598" spans="5:6" x14ac:dyDescent="0.25">
      <c r="E598" s="45"/>
      <c r="F598" s="45"/>
    </row>
    <row r="599" spans="5:6" x14ac:dyDescent="0.25">
      <c r="E599" s="45"/>
      <c r="F599" s="45"/>
    </row>
    <row r="600" spans="5:6" x14ac:dyDescent="0.25">
      <c r="E600" s="45"/>
      <c r="F600" s="45"/>
    </row>
    <row r="601" spans="5:6" x14ac:dyDescent="0.25">
      <c r="E601" s="45"/>
      <c r="F601" s="45"/>
    </row>
    <row r="602" spans="5:6" x14ac:dyDescent="0.25">
      <c r="E602" s="45"/>
      <c r="F602" s="45"/>
    </row>
    <row r="603" spans="5:6" x14ac:dyDescent="0.25">
      <c r="E603" s="45"/>
      <c r="F603" s="45"/>
    </row>
    <row r="604" spans="5:6" x14ac:dyDescent="0.25">
      <c r="E604" s="45"/>
      <c r="F604" s="45"/>
    </row>
    <row r="605" spans="5:6" x14ac:dyDescent="0.25">
      <c r="E605" s="45"/>
      <c r="F605" s="45"/>
    </row>
    <row r="606" spans="5:6" x14ac:dyDescent="0.25">
      <c r="E606" s="45"/>
      <c r="F606" s="45"/>
    </row>
    <row r="607" spans="5:6" x14ac:dyDescent="0.25">
      <c r="E607" s="45"/>
      <c r="F607" s="45"/>
    </row>
    <row r="608" spans="5:6" x14ac:dyDescent="0.25">
      <c r="E608" s="45"/>
      <c r="F608" s="45"/>
    </row>
    <row r="609" spans="5:6" x14ac:dyDescent="0.25">
      <c r="E609" s="45"/>
      <c r="F609" s="45"/>
    </row>
    <row r="610" spans="5:6" x14ac:dyDescent="0.25">
      <c r="E610" s="45"/>
      <c r="F610" s="45"/>
    </row>
    <row r="611" spans="5:6" x14ac:dyDescent="0.25">
      <c r="E611" s="45"/>
      <c r="F611" s="45"/>
    </row>
    <row r="612" spans="5:6" x14ac:dyDescent="0.25">
      <c r="E612" s="45"/>
      <c r="F612" s="45"/>
    </row>
    <row r="613" spans="5:6" x14ac:dyDescent="0.25">
      <c r="E613" s="45"/>
      <c r="F613" s="45"/>
    </row>
    <row r="614" spans="5:6" x14ac:dyDescent="0.25">
      <c r="E614" s="45"/>
      <c r="F614" s="45"/>
    </row>
    <row r="615" spans="5:6" x14ac:dyDescent="0.25">
      <c r="E615" s="45"/>
      <c r="F615" s="45"/>
    </row>
    <row r="616" spans="5:6" x14ac:dyDescent="0.25">
      <c r="E616" s="45"/>
      <c r="F616" s="45"/>
    </row>
    <row r="617" spans="5:6" x14ac:dyDescent="0.25">
      <c r="E617" s="45"/>
      <c r="F617" s="45"/>
    </row>
    <row r="618" spans="5:6" x14ac:dyDescent="0.25">
      <c r="E618" s="45"/>
      <c r="F618" s="45"/>
    </row>
    <row r="619" spans="5:6" x14ac:dyDescent="0.25">
      <c r="E619" s="45"/>
      <c r="F619" s="45"/>
    </row>
    <row r="620" spans="5:6" x14ac:dyDescent="0.25">
      <c r="E620" s="45"/>
      <c r="F620" s="45"/>
    </row>
    <row r="621" spans="5:6" x14ac:dyDescent="0.25">
      <c r="E621" s="45"/>
      <c r="F621" s="45"/>
    </row>
    <row r="622" spans="5:6" x14ac:dyDescent="0.25">
      <c r="E622" s="45"/>
      <c r="F622" s="45"/>
    </row>
    <row r="623" spans="5:6" x14ac:dyDescent="0.25">
      <c r="E623" s="45"/>
      <c r="F623" s="45"/>
    </row>
    <row r="624" spans="5:6" x14ac:dyDescent="0.25">
      <c r="E624" s="45"/>
      <c r="F624" s="45"/>
    </row>
    <row r="625" spans="5:6" x14ac:dyDescent="0.25">
      <c r="E625" s="45"/>
      <c r="F625" s="45"/>
    </row>
    <row r="626" spans="5:6" x14ac:dyDescent="0.25">
      <c r="E626" s="45"/>
      <c r="F626" s="45"/>
    </row>
    <row r="627" spans="5:6" x14ac:dyDescent="0.25">
      <c r="E627" s="45"/>
      <c r="F627" s="45"/>
    </row>
    <row r="628" spans="5:6" x14ac:dyDescent="0.25">
      <c r="E628" s="45"/>
      <c r="F628" s="45"/>
    </row>
    <row r="629" spans="5:6" x14ac:dyDescent="0.25">
      <c r="E629" s="45"/>
      <c r="F629" s="45"/>
    </row>
    <row r="630" spans="5:6" x14ac:dyDescent="0.25">
      <c r="E630" s="45"/>
      <c r="F630" s="45"/>
    </row>
    <row r="631" spans="5:6" x14ac:dyDescent="0.25">
      <c r="E631" s="45"/>
      <c r="F631" s="45"/>
    </row>
    <row r="632" spans="5:6" x14ac:dyDescent="0.25">
      <c r="E632" s="45"/>
      <c r="F632" s="45"/>
    </row>
    <row r="633" spans="5:6" x14ac:dyDescent="0.25">
      <c r="E633" s="45"/>
      <c r="F633" s="45"/>
    </row>
    <row r="634" spans="5:6" x14ac:dyDescent="0.25">
      <c r="E634" s="45"/>
      <c r="F634" s="45"/>
    </row>
    <row r="635" spans="5:6" x14ac:dyDescent="0.25">
      <c r="E635" s="45"/>
      <c r="F635" s="45"/>
    </row>
    <row r="636" spans="5:6" x14ac:dyDescent="0.25">
      <c r="E636" s="45"/>
      <c r="F636" s="45"/>
    </row>
    <row r="637" spans="5:6" x14ac:dyDescent="0.25">
      <c r="E637" s="45"/>
      <c r="F637" s="45"/>
    </row>
    <row r="638" spans="5:6" x14ac:dyDescent="0.25">
      <c r="E638" s="45"/>
      <c r="F638" s="45"/>
    </row>
    <row r="639" spans="5:6" x14ac:dyDescent="0.25">
      <c r="E639" s="45"/>
      <c r="F639" s="45"/>
    </row>
    <row r="640" spans="5:6" x14ac:dyDescent="0.25">
      <c r="E640" s="45"/>
      <c r="F640" s="45"/>
    </row>
    <row r="641" spans="5:6" x14ac:dyDescent="0.25">
      <c r="E641" s="45"/>
      <c r="F641" s="45"/>
    </row>
    <row r="642" spans="5:6" x14ac:dyDescent="0.25">
      <c r="E642" s="45"/>
      <c r="F642" s="45"/>
    </row>
    <row r="643" spans="5:6" x14ac:dyDescent="0.25">
      <c r="E643" s="45"/>
      <c r="F643" s="45"/>
    </row>
    <row r="644" spans="5:6" x14ac:dyDescent="0.25">
      <c r="E644" s="45"/>
      <c r="F644" s="45"/>
    </row>
    <row r="645" spans="5:6" x14ac:dyDescent="0.25">
      <c r="E645" s="45"/>
      <c r="F645" s="45"/>
    </row>
    <row r="646" spans="5:6" x14ac:dyDescent="0.25">
      <c r="E646" s="45"/>
      <c r="F646" s="45"/>
    </row>
    <row r="647" spans="5:6" x14ac:dyDescent="0.25">
      <c r="E647" s="45"/>
      <c r="F647" s="45"/>
    </row>
    <row r="648" spans="5:6" x14ac:dyDescent="0.25">
      <c r="E648" s="45"/>
      <c r="F648" s="45"/>
    </row>
    <row r="649" spans="5:6" x14ac:dyDescent="0.25">
      <c r="E649" s="45"/>
      <c r="F649" s="45"/>
    </row>
    <row r="650" spans="5:6" x14ac:dyDescent="0.25">
      <c r="E650" s="45"/>
      <c r="F650" s="45"/>
    </row>
    <row r="651" spans="5:6" x14ac:dyDescent="0.25">
      <c r="E651" s="45"/>
      <c r="F651" s="45"/>
    </row>
    <row r="652" spans="5:6" x14ac:dyDescent="0.25">
      <c r="E652" s="45"/>
      <c r="F652" s="45"/>
    </row>
    <row r="653" spans="5:6" x14ac:dyDescent="0.25">
      <c r="E653" s="45"/>
      <c r="F653" s="45"/>
    </row>
    <row r="654" spans="5:6" x14ac:dyDescent="0.25">
      <c r="E654" s="45"/>
      <c r="F654" s="45"/>
    </row>
    <row r="655" spans="5:6" x14ac:dyDescent="0.25">
      <c r="E655" s="45"/>
      <c r="F655" s="45"/>
    </row>
    <row r="656" spans="5:6" x14ac:dyDescent="0.25">
      <c r="E656" s="45"/>
      <c r="F656" s="45"/>
    </row>
    <row r="657" spans="5:6" x14ac:dyDescent="0.25">
      <c r="E657" s="45"/>
      <c r="F657" s="45"/>
    </row>
    <row r="658" spans="5:6" x14ac:dyDescent="0.25">
      <c r="E658" s="45"/>
      <c r="F658" s="45"/>
    </row>
    <row r="659" spans="5:6" x14ac:dyDescent="0.25">
      <c r="E659" s="45"/>
      <c r="F659" s="45"/>
    </row>
    <row r="660" spans="5:6" x14ac:dyDescent="0.25">
      <c r="E660" s="45"/>
      <c r="F660" s="45"/>
    </row>
    <row r="661" spans="5:6" x14ac:dyDescent="0.25">
      <c r="E661" s="45"/>
      <c r="F661" s="45"/>
    </row>
    <row r="662" spans="5:6" x14ac:dyDescent="0.25">
      <c r="E662" s="45"/>
      <c r="F662" s="45"/>
    </row>
    <row r="663" spans="5:6" x14ac:dyDescent="0.25">
      <c r="E663" s="45"/>
      <c r="F663" s="45"/>
    </row>
    <row r="664" spans="5:6" x14ac:dyDescent="0.25">
      <c r="E664" s="45"/>
      <c r="F664" s="45"/>
    </row>
    <row r="665" spans="5:6" x14ac:dyDescent="0.25">
      <c r="E665" s="45"/>
      <c r="F665" s="45"/>
    </row>
    <row r="666" spans="5:6" x14ac:dyDescent="0.25">
      <c r="E666" s="45"/>
      <c r="F666" s="45"/>
    </row>
    <row r="667" spans="5:6" x14ac:dyDescent="0.25">
      <c r="E667" s="45"/>
      <c r="F667" s="45"/>
    </row>
    <row r="668" spans="5:6" x14ac:dyDescent="0.25">
      <c r="E668" s="45"/>
      <c r="F668" s="45"/>
    </row>
    <row r="669" spans="5:6" x14ac:dyDescent="0.25">
      <c r="E669" s="45"/>
      <c r="F669" s="45"/>
    </row>
    <row r="670" spans="5:6" x14ac:dyDescent="0.25">
      <c r="E670" s="45"/>
      <c r="F670" s="45"/>
    </row>
    <row r="671" spans="5:6" x14ac:dyDescent="0.25">
      <c r="E671" s="45"/>
      <c r="F671" s="45"/>
    </row>
    <row r="672" spans="5:6" x14ac:dyDescent="0.25">
      <c r="E672" s="45"/>
      <c r="F672" s="45"/>
    </row>
    <row r="673" spans="5:6" x14ac:dyDescent="0.25">
      <c r="E673" s="45"/>
      <c r="F673" s="45"/>
    </row>
    <row r="674" spans="5:6" x14ac:dyDescent="0.25">
      <c r="E674" s="45"/>
      <c r="F674" s="45"/>
    </row>
    <row r="675" spans="5:6" x14ac:dyDescent="0.25">
      <c r="E675" s="45"/>
      <c r="F675" s="45"/>
    </row>
    <row r="676" spans="5:6" x14ac:dyDescent="0.25">
      <c r="E676" s="45"/>
      <c r="F676" s="45"/>
    </row>
    <row r="677" spans="5:6" x14ac:dyDescent="0.25">
      <c r="E677" s="45"/>
      <c r="F677" s="45"/>
    </row>
    <row r="678" spans="5:6" x14ac:dyDescent="0.25">
      <c r="E678" s="45"/>
      <c r="F678" s="45"/>
    </row>
    <row r="679" spans="5:6" x14ac:dyDescent="0.25">
      <c r="E679" s="45"/>
      <c r="F679" s="45"/>
    </row>
    <row r="680" spans="5:6" x14ac:dyDescent="0.25">
      <c r="E680" s="45"/>
      <c r="F680" s="45"/>
    </row>
    <row r="681" spans="5:6" x14ac:dyDescent="0.25">
      <c r="E681" s="45"/>
      <c r="F681" s="45"/>
    </row>
    <row r="682" spans="5:6" x14ac:dyDescent="0.25">
      <c r="E682" s="45"/>
      <c r="F682" s="45"/>
    </row>
    <row r="683" spans="5:6" x14ac:dyDescent="0.25">
      <c r="E683" s="45"/>
      <c r="F683" s="45"/>
    </row>
    <row r="684" spans="5:6" x14ac:dyDescent="0.25">
      <c r="E684" s="45"/>
      <c r="F684" s="45"/>
    </row>
    <row r="685" spans="5:6" x14ac:dyDescent="0.25">
      <c r="E685" s="45"/>
      <c r="F685" s="45"/>
    </row>
    <row r="686" spans="5:6" x14ac:dyDescent="0.25">
      <c r="E686" s="45"/>
      <c r="F686" s="45"/>
    </row>
    <row r="687" spans="5:6" x14ac:dyDescent="0.25">
      <c r="E687" s="45"/>
      <c r="F687" s="45"/>
    </row>
    <row r="688" spans="5:6" x14ac:dyDescent="0.25">
      <c r="E688" s="45"/>
      <c r="F688" s="45"/>
    </row>
    <row r="689" spans="5:6" x14ac:dyDescent="0.25">
      <c r="E689" s="45"/>
      <c r="F689" s="45"/>
    </row>
    <row r="690" spans="5:6" x14ac:dyDescent="0.25">
      <c r="E690" s="45"/>
      <c r="F690" s="45"/>
    </row>
    <row r="691" spans="5:6" x14ac:dyDescent="0.25">
      <c r="E691" s="45"/>
      <c r="F691" s="45"/>
    </row>
    <row r="692" spans="5:6" x14ac:dyDescent="0.25">
      <c r="E692" s="45"/>
      <c r="F692" s="45"/>
    </row>
    <row r="693" spans="5:6" x14ac:dyDescent="0.25">
      <c r="E693" s="45"/>
      <c r="F693" s="45"/>
    </row>
    <row r="694" spans="5:6" x14ac:dyDescent="0.25">
      <c r="E694" s="45"/>
      <c r="F694" s="45"/>
    </row>
    <row r="695" spans="5:6" x14ac:dyDescent="0.25">
      <c r="E695" s="45"/>
      <c r="F695" s="45"/>
    </row>
    <row r="696" spans="5:6" x14ac:dyDescent="0.25">
      <c r="E696" s="45"/>
      <c r="F696" s="45"/>
    </row>
    <row r="697" spans="5:6" x14ac:dyDescent="0.25">
      <c r="E697" s="45"/>
      <c r="F697" s="45"/>
    </row>
    <row r="698" spans="5:6" x14ac:dyDescent="0.25">
      <c r="E698" s="45"/>
      <c r="F698" s="45"/>
    </row>
    <row r="699" spans="5:6" x14ac:dyDescent="0.25">
      <c r="E699" s="45"/>
      <c r="F699" s="45"/>
    </row>
    <row r="700" spans="5:6" x14ac:dyDescent="0.25">
      <c r="E700" s="45"/>
      <c r="F700" s="45"/>
    </row>
    <row r="701" spans="5:6" x14ac:dyDescent="0.25">
      <c r="E701" s="45"/>
      <c r="F701" s="45"/>
    </row>
    <row r="702" spans="5:6" x14ac:dyDescent="0.25">
      <c r="E702" s="45"/>
      <c r="F702" s="45"/>
    </row>
    <row r="703" spans="5:6" x14ac:dyDescent="0.25">
      <c r="E703" s="45"/>
      <c r="F703" s="45"/>
    </row>
    <row r="704" spans="5:6" x14ac:dyDescent="0.25">
      <c r="E704" s="45"/>
      <c r="F704" s="45"/>
    </row>
    <row r="705" spans="5:6" x14ac:dyDescent="0.25">
      <c r="E705" s="45"/>
      <c r="F705" s="45"/>
    </row>
    <row r="706" spans="5:6" x14ac:dyDescent="0.25">
      <c r="E706" s="45"/>
      <c r="F706" s="45"/>
    </row>
    <row r="707" spans="5:6" x14ac:dyDescent="0.25">
      <c r="E707" s="45"/>
      <c r="F707" s="45"/>
    </row>
    <row r="708" spans="5:6" x14ac:dyDescent="0.25">
      <c r="E708" s="45"/>
      <c r="F708" s="45"/>
    </row>
    <row r="709" spans="5:6" x14ac:dyDescent="0.25">
      <c r="E709" s="45"/>
      <c r="F709" s="45"/>
    </row>
    <row r="710" spans="5:6" x14ac:dyDescent="0.25">
      <c r="E710" s="45"/>
      <c r="F710" s="45"/>
    </row>
    <row r="711" spans="5:6" x14ac:dyDescent="0.25">
      <c r="E711" s="45"/>
      <c r="F711" s="45"/>
    </row>
    <row r="712" spans="5:6" x14ac:dyDescent="0.25">
      <c r="E712" s="45"/>
      <c r="F712" s="45"/>
    </row>
    <row r="713" spans="5:6" x14ac:dyDescent="0.25">
      <c r="E713" s="45"/>
      <c r="F713" s="45"/>
    </row>
    <row r="714" spans="5:6" x14ac:dyDescent="0.25">
      <c r="E714" s="45"/>
      <c r="F714" s="45"/>
    </row>
    <row r="715" spans="5:6" x14ac:dyDescent="0.25">
      <c r="E715" s="45"/>
      <c r="F715" s="45"/>
    </row>
    <row r="716" spans="5:6" x14ac:dyDescent="0.25">
      <c r="E716" s="45"/>
      <c r="F716" s="45"/>
    </row>
    <row r="717" spans="5:6" x14ac:dyDescent="0.25">
      <c r="E717" s="45"/>
      <c r="F717" s="45"/>
    </row>
    <row r="718" spans="5:6" x14ac:dyDescent="0.25">
      <c r="E718" s="45"/>
      <c r="F718" s="45"/>
    </row>
    <row r="719" spans="5:6" x14ac:dyDescent="0.25">
      <c r="E719" s="45"/>
      <c r="F719" s="45"/>
    </row>
    <row r="720" spans="5:6" x14ac:dyDescent="0.25">
      <c r="E720" s="45"/>
      <c r="F720" s="45"/>
    </row>
    <row r="721" spans="5:6" x14ac:dyDescent="0.25">
      <c r="E721" s="45"/>
      <c r="F721" s="45"/>
    </row>
    <row r="722" spans="5:6" x14ac:dyDescent="0.25">
      <c r="E722" s="45"/>
      <c r="F722" s="45"/>
    </row>
    <row r="723" spans="5:6" x14ac:dyDescent="0.25">
      <c r="E723" s="45"/>
      <c r="F723" s="45"/>
    </row>
    <row r="724" spans="5:6" x14ac:dyDescent="0.25">
      <c r="E724" s="45"/>
      <c r="F724" s="45"/>
    </row>
    <row r="725" spans="5:6" x14ac:dyDescent="0.25">
      <c r="E725" s="45"/>
      <c r="F725" s="45"/>
    </row>
    <row r="726" spans="5:6" x14ac:dyDescent="0.25">
      <c r="E726" s="45"/>
      <c r="F726" s="45"/>
    </row>
    <row r="727" spans="5:6" x14ac:dyDescent="0.25">
      <c r="E727" s="45"/>
      <c r="F727" s="45"/>
    </row>
    <row r="728" spans="5:6" x14ac:dyDescent="0.25">
      <c r="E728" s="45"/>
      <c r="F728" s="45"/>
    </row>
    <row r="729" spans="5:6" x14ac:dyDescent="0.25">
      <c r="E729" s="45"/>
      <c r="F729" s="45"/>
    </row>
    <row r="730" spans="5:6" x14ac:dyDescent="0.25">
      <c r="E730" s="45"/>
      <c r="F730" s="45"/>
    </row>
    <row r="731" spans="5:6" x14ac:dyDescent="0.25">
      <c r="E731" s="45"/>
      <c r="F731" s="45"/>
    </row>
    <row r="732" spans="5:6" x14ac:dyDescent="0.25">
      <c r="E732" s="45"/>
      <c r="F732" s="45"/>
    </row>
    <row r="733" spans="5:6" x14ac:dyDescent="0.25">
      <c r="E733" s="45"/>
      <c r="F733" s="45"/>
    </row>
    <row r="734" spans="5:6" x14ac:dyDescent="0.25">
      <c r="E734" s="45"/>
      <c r="F734" s="45"/>
    </row>
    <row r="735" spans="5:6" x14ac:dyDescent="0.25">
      <c r="E735" s="45"/>
      <c r="F735" s="45"/>
    </row>
    <row r="736" spans="5:6" x14ac:dyDescent="0.25">
      <c r="E736" s="45"/>
      <c r="F736" s="45"/>
    </row>
    <row r="737" spans="5:6" x14ac:dyDescent="0.25">
      <c r="E737" s="45"/>
      <c r="F737" s="45"/>
    </row>
    <row r="738" spans="5:6" x14ac:dyDescent="0.25">
      <c r="E738" s="45"/>
      <c r="F738" s="45"/>
    </row>
    <row r="739" spans="5:6" x14ac:dyDescent="0.25">
      <c r="E739" s="45"/>
      <c r="F739" s="45"/>
    </row>
    <row r="740" spans="5:6" x14ac:dyDescent="0.25">
      <c r="E740" s="45"/>
      <c r="F740" s="45"/>
    </row>
    <row r="741" spans="5:6" x14ac:dyDescent="0.25">
      <c r="E741" s="45"/>
      <c r="F741" s="45"/>
    </row>
    <row r="742" spans="5:6" x14ac:dyDescent="0.25">
      <c r="E742" s="45"/>
      <c r="F742" s="45"/>
    </row>
    <row r="743" spans="5:6" x14ac:dyDescent="0.25">
      <c r="E743" s="45"/>
      <c r="F743" s="45"/>
    </row>
    <row r="744" spans="5:6" x14ac:dyDescent="0.25">
      <c r="E744" s="45"/>
      <c r="F744" s="45"/>
    </row>
    <row r="745" spans="5:6" x14ac:dyDescent="0.25">
      <c r="E745" s="45"/>
      <c r="F745" s="45"/>
    </row>
    <row r="746" spans="5:6" x14ac:dyDescent="0.25">
      <c r="E746" s="45"/>
      <c r="F746" s="45"/>
    </row>
    <row r="747" spans="5:6" x14ac:dyDescent="0.25">
      <c r="E747" s="45"/>
      <c r="F747" s="45"/>
    </row>
    <row r="748" spans="5:6" x14ac:dyDescent="0.25">
      <c r="E748" s="45"/>
      <c r="F748" s="45"/>
    </row>
    <row r="749" spans="5:6" x14ac:dyDescent="0.25">
      <c r="E749" s="45"/>
      <c r="F749" s="45"/>
    </row>
    <row r="750" spans="5:6" x14ac:dyDescent="0.25">
      <c r="E750" s="45"/>
      <c r="F750" s="45"/>
    </row>
    <row r="751" spans="5:6" x14ac:dyDescent="0.25">
      <c r="E751" s="45"/>
      <c r="F751" s="45"/>
    </row>
    <row r="752" spans="5:6" x14ac:dyDescent="0.25">
      <c r="E752" s="45"/>
      <c r="F752" s="45"/>
    </row>
    <row r="753" spans="5:6" x14ac:dyDescent="0.25">
      <c r="E753" s="45"/>
      <c r="F753" s="45"/>
    </row>
    <row r="754" spans="5:6" x14ac:dyDescent="0.25">
      <c r="E754" s="45"/>
      <c r="F754" s="45"/>
    </row>
    <row r="755" spans="5:6" x14ac:dyDescent="0.25">
      <c r="E755" s="45"/>
      <c r="F755" s="45"/>
    </row>
    <row r="756" spans="5:6" x14ac:dyDescent="0.25">
      <c r="E756" s="45"/>
      <c r="F756" s="45"/>
    </row>
    <row r="757" spans="5:6" x14ac:dyDescent="0.25">
      <c r="E757" s="45"/>
      <c r="F757" s="45"/>
    </row>
    <row r="758" spans="5:6" x14ac:dyDescent="0.25">
      <c r="E758" s="45"/>
      <c r="F758" s="45"/>
    </row>
    <row r="759" spans="5:6" x14ac:dyDescent="0.25">
      <c r="E759" s="45"/>
      <c r="F759" s="45"/>
    </row>
    <row r="760" spans="5:6" x14ac:dyDescent="0.25">
      <c r="E760" s="45"/>
      <c r="F760" s="45"/>
    </row>
    <row r="761" spans="5:6" x14ac:dyDescent="0.25">
      <c r="E761" s="45"/>
      <c r="F761" s="45"/>
    </row>
    <row r="762" spans="5:6" x14ac:dyDescent="0.25">
      <c r="E762" s="45"/>
      <c r="F762" s="45"/>
    </row>
    <row r="763" spans="5:6" x14ac:dyDescent="0.25">
      <c r="E763" s="45"/>
      <c r="F763" s="45"/>
    </row>
    <row r="764" spans="5:6" x14ac:dyDescent="0.25">
      <c r="E764" s="45"/>
      <c r="F764" s="45"/>
    </row>
    <row r="765" spans="5:6" x14ac:dyDescent="0.25">
      <c r="E765" s="45"/>
      <c r="F765" s="45"/>
    </row>
    <row r="766" spans="5:6" x14ac:dyDescent="0.25">
      <c r="E766" s="45"/>
      <c r="F766" s="45"/>
    </row>
    <row r="767" spans="5:6" x14ac:dyDescent="0.25">
      <c r="E767" s="45"/>
      <c r="F767" s="45"/>
    </row>
    <row r="768" spans="5:6" x14ac:dyDescent="0.25">
      <c r="E768" s="45"/>
      <c r="F768" s="45"/>
    </row>
    <row r="769" spans="5:6" x14ac:dyDescent="0.25">
      <c r="E769" s="45"/>
      <c r="F769" s="45"/>
    </row>
    <row r="770" spans="5:6" x14ac:dyDescent="0.25">
      <c r="E770" s="45"/>
      <c r="F770" s="45"/>
    </row>
    <row r="771" spans="5:6" x14ac:dyDescent="0.25">
      <c r="E771" s="45"/>
      <c r="F771" s="45"/>
    </row>
    <row r="772" spans="5:6" x14ac:dyDescent="0.25">
      <c r="E772" s="45"/>
      <c r="F772" s="45"/>
    </row>
    <row r="773" spans="5:6" x14ac:dyDescent="0.25">
      <c r="E773" s="45"/>
      <c r="F773" s="45"/>
    </row>
    <row r="774" spans="5:6" x14ac:dyDescent="0.25">
      <c r="E774" s="45"/>
      <c r="F774" s="45"/>
    </row>
    <row r="775" spans="5:6" x14ac:dyDescent="0.25">
      <c r="E775" s="45"/>
      <c r="F775" s="45"/>
    </row>
    <row r="776" spans="5:6" x14ac:dyDescent="0.25">
      <c r="E776" s="45"/>
      <c r="F776" s="45"/>
    </row>
    <row r="777" spans="5:6" x14ac:dyDescent="0.25">
      <c r="E777" s="45"/>
      <c r="F777" s="45"/>
    </row>
    <row r="778" spans="5:6" x14ac:dyDescent="0.25">
      <c r="E778" s="45"/>
      <c r="F778" s="45"/>
    </row>
    <row r="779" spans="5:6" x14ac:dyDescent="0.25">
      <c r="E779" s="45"/>
      <c r="F779" s="45"/>
    </row>
    <row r="780" spans="5:6" x14ac:dyDescent="0.25">
      <c r="E780" s="45"/>
      <c r="F780" s="45"/>
    </row>
    <row r="781" spans="5:6" x14ac:dyDescent="0.25">
      <c r="E781" s="45"/>
      <c r="F781" s="45"/>
    </row>
    <row r="782" spans="5:6" x14ac:dyDescent="0.25">
      <c r="E782" s="45"/>
      <c r="F782" s="45"/>
    </row>
    <row r="783" spans="5:6" x14ac:dyDescent="0.25">
      <c r="E783" s="45"/>
      <c r="F783" s="45"/>
    </row>
    <row r="784" spans="5:6" x14ac:dyDescent="0.25">
      <c r="E784" s="45"/>
      <c r="F784" s="45"/>
    </row>
    <row r="785" spans="5:6" x14ac:dyDescent="0.25">
      <c r="E785" s="45"/>
      <c r="F785" s="45"/>
    </row>
    <row r="786" spans="5:6" x14ac:dyDescent="0.25">
      <c r="E786" s="45"/>
      <c r="F786" s="45"/>
    </row>
    <row r="787" spans="5:6" x14ac:dyDescent="0.25">
      <c r="E787" s="45"/>
      <c r="F787" s="45"/>
    </row>
    <row r="788" spans="5:6" x14ac:dyDescent="0.25">
      <c r="E788" s="45"/>
      <c r="F788" s="45"/>
    </row>
    <row r="789" spans="5:6" x14ac:dyDescent="0.25">
      <c r="E789" s="45"/>
      <c r="F789" s="45"/>
    </row>
    <row r="790" spans="5:6" x14ac:dyDescent="0.25">
      <c r="E790" s="45"/>
      <c r="F790" s="45"/>
    </row>
    <row r="791" spans="5:6" x14ac:dyDescent="0.25">
      <c r="E791" s="45"/>
      <c r="F791" s="45"/>
    </row>
    <row r="792" spans="5:6" x14ac:dyDescent="0.25">
      <c r="E792" s="45"/>
      <c r="F792" s="45"/>
    </row>
    <row r="793" spans="5:6" x14ac:dyDescent="0.25">
      <c r="E793" s="45"/>
      <c r="F793" s="45"/>
    </row>
    <row r="794" spans="5:6" x14ac:dyDescent="0.25">
      <c r="E794" s="45"/>
      <c r="F794" s="45"/>
    </row>
    <row r="795" spans="5:6" x14ac:dyDescent="0.25">
      <c r="E795" s="45"/>
      <c r="F795" s="45"/>
    </row>
    <row r="796" spans="5:6" x14ac:dyDescent="0.25">
      <c r="E796" s="45"/>
      <c r="F796" s="45"/>
    </row>
    <row r="797" spans="5:6" x14ac:dyDescent="0.25">
      <c r="E797" s="45"/>
      <c r="F797" s="45"/>
    </row>
    <row r="798" spans="5:6" x14ac:dyDescent="0.25">
      <c r="E798" s="45"/>
      <c r="F798" s="45"/>
    </row>
    <row r="799" spans="5:6" x14ac:dyDescent="0.25">
      <c r="E799" s="45"/>
      <c r="F799" s="45"/>
    </row>
    <row r="800" spans="5:6" x14ac:dyDescent="0.25">
      <c r="E800" s="45"/>
      <c r="F800" s="45"/>
    </row>
    <row r="801" spans="5:6" x14ac:dyDescent="0.25">
      <c r="E801" s="45"/>
      <c r="F801" s="45"/>
    </row>
    <row r="802" spans="5:6" x14ac:dyDescent="0.25">
      <c r="E802" s="45"/>
      <c r="F802" s="45"/>
    </row>
    <row r="803" spans="5:6" x14ac:dyDescent="0.25">
      <c r="E803" s="45"/>
      <c r="F803" s="45"/>
    </row>
    <row r="804" spans="5:6" x14ac:dyDescent="0.25">
      <c r="E804" s="45"/>
      <c r="F804" s="45"/>
    </row>
    <row r="805" spans="5:6" x14ac:dyDescent="0.25">
      <c r="E805" s="45"/>
      <c r="F805" s="45"/>
    </row>
    <row r="806" spans="5:6" x14ac:dyDescent="0.25">
      <c r="E806" s="45"/>
      <c r="F806" s="45"/>
    </row>
    <row r="807" spans="5:6" x14ac:dyDescent="0.25">
      <c r="E807" s="45"/>
      <c r="F807" s="45"/>
    </row>
    <row r="808" spans="5:6" x14ac:dyDescent="0.25">
      <c r="E808" s="45"/>
      <c r="F808" s="45"/>
    </row>
    <row r="809" spans="5:6" x14ac:dyDescent="0.25">
      <c r="E809" s="45"/>
      <c r="F809" s="45"/>
    </row>
    <row r="810" spans="5:6" x14ac:dyDescent="0.25">
      <c r="E810" s="45"/>
      <c r="F810" s="45"/>
    </row>
    <row r="811" spans="5:6" x14ac:dyDescent="0.25">
      <c r="E811" s="45"/>
      <c r="F811" s="45"/>
    </row>
    <row r="812" spans="5:6" x14ac:dyDescent="0.25">
      <c r="E812" s="45"/>
      <c r="F812" s="45"/>
    </row>
    <row r="813" spans="5:6" x14ac:dyDescent="0.25">
      <c r="E813" s="45"/>
      <c r="F813" s="45"/>
    </row>
    <row r="814" spans="5:6" x14ac:dyDescent="0.25">
      <c r="E814" s="45"/>
      <c r="F814" s="45"/>
    </row>
    <row r="815" spans="5:6" x14ac:dyDescent="0.25">
      <c r="E815" s="45"/>
      <c r="F815" s="45"/>
    </row>
    <row r="816" spans="5:6" x14ac:dyDescent="0.25">
      <c r="E816" s="45"/>
      <c r="F816" s="45"/>
    </row>
    <row r="817" spans="5:6" x14ac:dyDescent="0.25">
      <c r="E817" s="45"/>
      <c r="F817" s="45"/>
    </row>
    <row r="818" spans="5:6" x14ac:dyDescent="0.25">
      <c r="E818" s="45"/>
      <c r="F818" s="45"/>
    </row>
    <row r="819" spans="5:6" x14ac:dyDescent="0.25">
      <c r="E819" s="45"/>
      <c r="F819" s="45"/>
    </row>
    <row r="820" spans="5:6" x14ac:dyDescent="0.25">
      <c r="E820" s="45"/>
      <c r="F820" s="45"/>
    </row>
    <row r="821" spans="5:6" x14ac:dyDescent="0.25">
      <c r="E821" s="45"/>
      <c r="F821" s="45"/>
    </row>
    <row r="822" spans="5:6" x14ac:dyDescent="0.25">
      <c r="E822" s="45"/>
      <c r="F822" s="45"/>
    </row>
    <row r="823" spans="5:6" x14ac:dyDescent="0.25">
      <c r="E823" s="45"/>
      <c r="F823" s="45"/>
    </row>
    <row r="824" spans="5:6" x14ac:dyDescent="0.25">
      <c r="E824" s="45"/>
      <c r="F824" s="45"/>
    </row>
    <row r="825" spans="5:6" x14ac:dyDescent="0.25">
      <c r="E825" s="45"/>
      <c r="F825" s="45"/>
    </row>
    <row r="826" spans="5:6" x14ac:dyDescent="0.25">
      <c r="E826" s="45"/>
      <c r="F826" s="45"/>
    </row>
    <row r="827" spans="5:6" x14ac:dyDescent="0.25">
      <c r="E827" s="45"/>
      <c r="F827" s="45"/>
    </row>
    <row r="828" spans="5:6" x14ac:dyDescent="0.25">
      <c r="E828" s="45"/>
      <c r="F828" s="45"/>
    </row>
    <row r="829" spans="5:6" x14ac:dyDescent="0.25">
      <c r="E829" s="45"/>
      <c r="F829" s="45"/>
    </row>
    <row r="830" spans="5:6" x14ac:dyDescent="0.25">
      <c r="E830" s="45"/>
      <c r="F830" s="45"/>
    </row>
    <row r="831" spans="5:6" x14ac:dyDescent="0.25">
      <c r="E831" s="45"/>
      <c r="F831" s="45"/>
    </row>
    <row r="832" spans="5:6" x14ac:dyDescent="0.25">
      <c r="E832" s="45"/>
      <c r="F832" s="45"/>
    </row>
    <row r="833" spans="5:6" x14ac:dyDescent="0.25">
      <c r="E833" s="45"/>
      <c r="F833" s="45"/>
    </row>
    <row r="834" spans="5:6" x14ac:dyDescent="0.25">
      <c r="E834" s="45"/>
      <c r="F834" s="45"/>
    </row>
    <row r="835" spans="5:6" x14ac:dyDescent="0.25">
      <c r="E835" s="45"/>
      <c r="F835" s="45"/>
    </row>
    <row r="836" spans="5:6" x14ac:dyDescent="0.25">
      <c r="E836" s="45"/>
      <c r="F836" s="45"/>
    </row>
    <row r="837" spans="5:6" x14ac:dyDescent="0.25">
      <c r="E837" s="45"/>
      <c r="F837" s="45"/>
    </row>
    <row r="838" spans="5:6" x14ac:dyDescent="0.25">
      <c r="E838" s="45"/>
      <c r="F838" s="45"/>
    </row>
    <row r="839" spans="5:6" x14ac:dyDescent="0.25">
      <c r="E839" s="45"/>
      <c r="F839" s="45"/>
    </row>
    <row r="840" spans="5:6" x14ac:dyDescent="0.25">
      <c r="E840" s="45"/>
      <c r="F840" s="45"/>
    </row>
    <row r="841" spans="5:6" x14ac:dyDescent="0.25">
      <c r="E841" s="45"/>
      <c r="F841" s="45"/>
    </row>
    <row r="842" spans="5:6" x14ac:dyDescent="0.25">
      <c r="E842" s="45"/>
      <c r="F842" s="45"/>
    </row>
    <row r="843" spans="5:6" x14ac:dyDescent="0.25">
      <c r="E843" s="45"/>
      <c r="F843" s="45"/>
    </row>
    <row r="844" spans="5:6" x14ac:dyDescent="0.25">
      <c r="E844" s="45"/>
      <c r="F844" s="45"/>
    </row>
    <row r="845" spans="5:6" x14ac:dyDescent="0.25">
      <c r="E845" s="45"/>
      <c r="F845" s="45"/>
    </row>
    <row r="846" spans="5:6" x14ac:dyDescent="0.25">
      <c r="E846" s="45"/>
      <c r="F846" s="45"/>
    </row>
    <row r="847" spans="5:6" x14ac:dyDescent="0.25">
      <c r="E847" s="45"/>
      <c r="F847" s="45"/>
    </row>
    <row r="848" spans="5:6" x14ac:dyDescent="0.25">
      <c r="E848" s="45"/>
      <c r="F848" s="45"/>
    </row>
    <row r="849" spans="5:6" x14ac:dyDescent="0.25">
      <c r="E849" s="45"/>
      <c r="F849" s="45"/>
    </row>
    <row r="850" spans="5:6" x14ac:dyDescent="0.25">
      <c r="E850" s="45"/>
      <c r="F850" s="45"/>
    </row>
    <row r="851" spans="5:6" x14ac:dyDescent="0.25">
      <c r="E851" s="45"/>
      <c r="F851" s="45"/>
    </row>
    <row r="852" spans="5:6" x14ac:dyDescent="0.25">
      <c r="E852" s="45"/>
      <c r="F852" s="45"/>
    </row>
    <row r="853" spans="5:6" x14ac:dyDescent="0.25">
      <c r="E853" s="45"/>
      <c r="F853" s="45"/>
    </row>
    <row r="854" spans="5:6" x14ac:dyDescent="0.25">
      <c r="E854" s="45"/>
      <c r="F854" s="45"/>
    </row>
    <row r="855" spans="5:6" x14ac:dyDescent="0.25">
      <c r="E855" s="45"/>
      <c r="F855" s="45"/>
    </row>
    <row r="856" spans="5:6" x14ac:dyDescent="0.25">
      <c r="E856" s="45"/>
      <c r="F856" s="45"/>
    </row>
    <row r="857" spans="5:6" x14ac:dyDescent="0.25">
      <c r="E857" s="45"/>
      <c r="F857" s="45"/>
    </row>
    <row r="858" spans="5:6" x14ac:dyDescent="0.25">
      <c r="E858" s="45"/>
      <c r="F858" s="45"/>
    </row>
    <row r="859" spans="5:6" x14ac:dyDescent="0.25">
      <c r="E859" s="45"/>
      <c r="F859" s="45"/>
    </row>
    <row r="860" spans="5:6" x14ac:dyDescent="0.25">
      <c r="E860" s="45"/>
      <c r="F860" s="45"/>
    </row>
    <row r="861" spans="5:6" x14ac:dyDescent="0.25">
      <c r="E861" s="45"/>
      <c r="F861" s="45"/>
    </row>
    <row r="862" spans="5:6" x14ac:dyDescent="0.25">
      <c r="E862" s="45"/>
      <c r="F862" s="45"/>
    </row>
    <row r="863" spans="5:6" x14ac:dyDescent="0.25">
      <c r="E863" s="45"/>
      <c r="F863" s="45"/>
    </row>
    <row r="864" spans="5:6" x14ac:dyDescent="0.25">
      <c r="E864" s="45"/>
      <c r="F864" s="45"/>
    </row>
    <row r="865" spans="5:6" x14ac:dyDescent="0.25">
      <c r="E865" s="45"/>
      <c r="F865" s="45"/>
    </row>
    <row r="866" spans="5:6" x14ac:dyDescent="0.25">
      <c r="E866" s="45"/>
      <c r="F866" s="45"/>
    </row>
    <row r="867" spans="5:6" x14ac:dyDescent="0.25">
      <c r="E867" s="45"/>
      <c r="F867" s="45"/>
    </row>
    <row r="868" spans="5:6" x14ac:dyDescent="0.25">
      <c r="E868" s="45"/>
      <c r="F868" s="45"/>
    </row>
    <row r="869" spans="5:6" x14ac:dyDescent="0.25">
      <c r="E869" s="45"/>
      <c r="F869" s="45"/>
    </row>
    <row r="870" spans="5:6" x14ac:dyDescent="0.25">
      <c r="E870" s="45"/>
      <c r="F870" s="45"/>
    </row>
    <row r="871" spans="5:6" x14ac:dyDescent="0.25">
      <c r="E871" s="45"/>
      <c r="F871" s="45"/>
    </row>
    <row r="872" spans="5:6" x14ac:dyDescent="0.25">
      <c r="E872" s="45"/>
      <c r="F872" s="45"/>
    </row>
    <row r="873" spans="5:6" x14ac:dyDescent="0.25">
      <c r="E873" s="45"/>
      <c r="F873" s="45"/>
    </row>
    <row r="874" spans="5:6" x14ac:dyDescent="0.25">
      <c r="E874" s="45"/>
      <c r="F874" s="45"/>
    </row>
    <row r="875" spans="5:6" x14ac:dyDescent="0.25">
      <c r="E875" s="45"/>
      <c r="F875" s="45"/>
    </row>
    <row r="876" spans="5:6" x14ac:dyDescent="0.25">
      <c r="E876" s="45"/>
      <c r="F876" s="45"/>
    </row>
    <row r="877" spans="5:6" x14ac:dyDescent="0.25">
      <c r="E877" s="45"/>
      <c r="F877" s="45"/>
    </row>
    <row r="878" spans="5:6" x14ac:dyDescent="0.25">
      <c r="E878" s="45"/>
      <c r="F878" s="45"/>
    </row>
    <row r="879" spans="5:6" x14ac:dyDescent="0.25">
      <c r="E879" s="45"/>
      <c r="F879" s="45"/>
    </row>
    <row r="880" spans="5:6" x14ac:dyDescent="0.25">
      <c r="E880" s="45"/>
      <c r="F880" s="45"/>
    </row>
    <row r="881" spans="5:6" x14ac:dyDescent="0.25">
      <c r="E881" s="45"/>
      <c r="F881" s="45"/>
    </row>
    <row r="882" spans="5:6" x14ac:dyDescent="0.25">
      <c r="E882" s="45"/>
      <c r="F882" s="45"/>
    </row>
    <row r="883" spans="5:6" x14ac:dyDescent="0.25">
      <c r="E883" s="45"/>
      <c r="F883" s="45"/>
    </row>
    <row r="884" spans="5:6" x14ac:dyDescent="0.25">
      <c r="E884" s="45"/>
      <c r="F884" s="45"/>
    </row>
    <row r="885" spans="5:6" x14ac:dyDescent="0.25">
      <c r="E885" s="45"/>
      <c r="F885" s="45"/>
    </row>
    <row r="886" spans="5:6" x14ac:dyDescent="0.25">
      <c r="E886" s="45"/>
      <c r="F886" s="45"/>
    </row>
    <row r="887" spans="5:6" x14ac:dyDescent="0.25">
      <c r="E887" s="45"/>
      <c r="F887" s="45"/>
    </row>
    <row r="888" spans="5:6" x14ac:dyDescent="0.25">
      <c r="E888" s="45"/>
      <c r="F888" s="45"/>
    </row>
    <row r="889" spans="5:6" x14ac:dyDescent="0.25">
      <c r="E889" s="45"/>
      <c r="F889" s="45"/>
    </row>
    <row r="890" spans="5:6" x14ac:dyDescent="0.25">
      <c r="E890" s="45"/>
      <c r="F890" s="45"/>
    </row>
    <row r="891" spans="5:6" x14ac:dyDescent="0.25">
      <c r="E891" s="45"/>
      <c r="F891" s="45"/>
    </row>
    <row r="892" spans="5:6" x14ac:dyDescent="0.25">
      <c r="E892" s="45"/>
      <c r="F892" s="45"/>
    </row>
    <row r="893" spans="5:6" x14ac:dyDescent="0.25">
      <c r="E893" s="45"/>
      <c r="F893" s="45"/>
    </row>
    <row r="894" spans="5:6" x14ac:dyDescent="0.25">
      <c r="E894" s="45"/>
      <c r="F894" s="45"/>
    </row>
    <row r="895" spans="5:6" x14ac:dyDescent="0.25">
      <c r="E895" s="45"/>
      <c r="F895" s="45"/>
    </row>
    <row r="896" spans="5:6" x14ac:dyDescent="0.25">
      <c r="E896" s="45"/>
      <c r="F896" s="45"/>
    </row>
    <row r="897" spans="5:6" x14ac:dyDescent="0.25">
      <c r="E897" s="45"/>
      <c r="F897" s="45"/>
    </row>
    <row r="898" spans="5:6" x14ac:dyDescent="0.25">
      <c r="E898" s="45"/>
      <c r="F898" s="45"/>
    </row>
    <row r="899" spans="5:6" x14ac:dyDescent="0.25">
      <c r="E899" s="45"/>
      <c r="F899" s="45"/>
    </row>
    <row r="900" spans="5:6" x14ac:dyDescent="0.25">
      <c r="E900" s="45"/>
      <c r="F900" s="45"/>
    </row>
    <row r="901" spans="5:6" x14ac:dyDescent="0.25">
      <c r="E901" s="45"/>
      <c r="F901" s="45"/>
    </row>
    <row r="902" spans="5:6" x14ac:dyDescent="0.25">
      <c r="E902" s="45"/>
      <c r="F902" s="45"/>
    </row>
    <row r="903" spans="5:6" x14ac:dyDescent="0.25">
      <c r="E903" s="45"/>
      <c r="F903" s="45"/>
    </row>
    <row r="904" spans="5:6" x14ac:dyDescent="0.25">
      <c r="E904" s="45"/>
      <c r="F904" s="45"/>
    </row>
    <row r="905" spans="5:6" x14ac:dyDescent="0.25">
      <c r="E905" s="45"/>
      <c r="F905" s="45"/>
    </row>
    <row r="906" spans="5:6" x14ac:dyDescent="0.25">
      <c r="E906" s="45"/>
      <c r="F906" s="45"/>
    </row>
    <row r="907" spans="5:6" x14ac:dyDescent="0.25">
      <c r="E907" s="45"/>
      <c r="F907" s="45"/>
    </row>
    <row r="908" spans="5:6" x14ac:dyDescent="0.25">
      <c r="E908" s="45"/>
      <c r="F908" s="45"/>
    </row>
    <row r="909" spans="5:6" x14ac:dyDescent="0.25">
      <c r="E909" s="45"/>
      <c r="F909" s="45"/>
    </row>
    <row r="910" spans="5:6" x14ac:dyDescent="0.25">
      <c r="E910" s="45"/>
      <c r="F910" s="45"/>
    </row>
    <row r="911" spans="5:6" x14ac:dyDescent="0.25">
      <c r="E911" s="45"/>
      <c r="F911" s="45"/>
    </row>
    <row r="912" spans="5:6" x14ac:dyDescent="0.25">
      <c r="E912" s="45"/>
      <c r="F912" s="45"/>
    </row>
    <row r="913" spans="5:6" x14ac:dyDescent="0.25">
      <c r="E913" s="45"/>
      <c r="F913" s="45"/>
    </row>
    <row r="914" spans="5:6" x14ac:dyDescent="0.25">
      <c r="E914" s="45"/>
      <c r="F914" s="45"/>
    </row>
    <row r="915" spans="5:6" x14ac:dyDescent="0.25">
      <c r="E915" s="45"/>
      <c r="F915" s="45"/>
    </row>
    <row r="916" spans="5:6" x14ac:dyDescent="0.25">
      <c r="E916" s="45"/>
      <c r="F916" s="45"/>
    </row>
    <row r="917" spans="5:6" x14ac:dyDescent="0.25">
      <c r="E917" s="45"/>
      <c r="F917" s="45"/>
    </row>
    <row r="918" spans="5:6" x14ac:dyDescent="0.25">
      <c r="E918" s="45"/>
      <c r="F918" s="45"/>
    </row>
    <row r="919" spans="5:6" x14ac:dyDescent="0.25">
      <c r="E919" s="45"/>
      <c r="F919" s="45"/>
    </row>
    <row r="920" spans="5:6" x14ac:dyDescent="0.25">
      <c r="E920" s="45"/>
      <c r="F920" s="45"/>
    </row>
    <row r="921" spans="5:6" x14ac:dyDescent="0.25">
      <c r="E921" s="45"/>
      <c r="F921" s="45"/>
    </row>
    <row r="922" spans="5:6" x14ac:dyDescent="0.25">
      <c r="E922" s="45"/>
      <c r="F922" s="45"/>
    </row>
    <row r="923" spans="5:6" x14ac:dyDescent="0.25">
      <c r="E923" s="45"/>
      <c r="F923" s="45"/>
    </row>
    <row r="924" spans="5:6" x14ac:dyDescent="0.25">
      <c r="E924" s="45"/>
      <c r="F924" s="45"/>
    </row>
    <row r="925" spans="5:6" x14ac:dyDescent="0.25">
      <c r="E925" s="45"/>
      <c r="F925" s="45"/>
    </row>
    <row r="926" spans="5:6" x14ac:dyDescent="0.25">
      <c r="E926" s="45"/>
      <c r="F926" s="45"/>
    </row>
    <row r="927" spans="5:6" x14ac:dyDescent="0.25">
      <c r="E927" s="45"/>
      <c r="F927" s="45"/>
    </row>
    <row r="928" spans="5:6" x14ac:dyDescent="0.25">
      <c r="E928" s="45"/>
      <c r="F928" s="45"/>
    </row>
    <row r="929" spans="5:6" x14ac:dyDescent="0.25">
      <c r="E929" s="45"/>
      <c r="F929" s="45"/>
    </row>
    <row r="930" spans="5:6" x14ac:dyDescent="0.25">
      <c r="E930" s="45"/>
      <c r="F930" s="45"/>
    </row>
    <row r="931" spans="5:6" x14ac:dyDescent="0.25">
      <c r="E931" s="45"/>
      <c r="F931" s="45"/>
    </row>
    <row r="932" spans="5:6" x14ac:dyDescent="0.25">
      <c r="E932" s="45"/>
      <c r="F932" s="45"/>
    </row>
    <row r="933" spans="5:6" x14ac:dyDescent="0.25">
      <c r="E933" s="45"/>
      <c r="F933" s="45"/>
    </row>
    <row r="934" spans="5:6" x14ac:dyDescent="0.25">
      <c r="E934" s="45"/>
      <c r="F934" s="45"/>
    </row>
    <row r="935" spans="5:6" x14ac:dyDescent="0.25">
      <c r="E935" s="45"/>
      <c r="F935" s="45"/>
    </row>
    <row r="936" spans="5:6" x14ac:dyDescent="0.25">
      <c r="E936" s="45"/>
      <c r="F936" s="45"/>
    </row>
    <row r="937" spans="5:6" x14ac:dyDescent="0.25">
      <c r="E937" s="45"/>
      <c r="F937" s="45"/>
    </row>
    <row r="938" spans="5:6" x14ac:dyDescent="0.25">
      <c r="E938" s="45"/>
      <c r="F938" s="45"/>
    </row>
    <row r="939" spans="5:6" x14ac:dyDescent="0.25">
      <c r="E939" s="45"/>
      <c r="F939" s="45"/>
    </row>
    <row r="940" spans="5:6" x14ac:dyDescent="0.25">
      <c r="E940" s="45"/>
      <c r="F940" s="45"/>
    </row>
    <row r="941" spans="5:6" x14ac:dyDescent="0.25">
      <c r="E941" s="45"/>
      <c r="F941" s="45"/>
    </row>
    <row r="942" spans="5:6" x14ac:dyDescent="0.25">
      <c r="E942" s="45"/>
      <c r="F942" s="45"/>
    </row>
    <row r="943" spans="5:6" x14ac:dyDescent="0.25">
      <c r="E943" s="45"/>
      <c r="F943" s="45"/>
    </row>
    <row r="944" spans="5:6" x14ac:dyDescent="0.25">
      <c r="E944" s="45"/>
      <c r="F944" s="45"/>
    </row>
    <row r="945" spans="5:6" x14ac:dyDescent="0.25">
      <c r="E945" s="45"/>
      <c r="F945" s="45"/>
    </row>
    <row r="946" spans="5:6" x14ac:dyDescent="0.25">
      <c r="E946" s="45"/>
      <c r="F946" s="45"/>
    </row>
    <row r="947" spans="5:6" x14ac:dyDescent="0.25">
      <c r="E947" s="45"/>
      <c r="F947" s="45"/>
    </row>
    <row r="948" spans="5:6" x14ac:dyDescent="0.25">
      <c r="E948" s="45"/>
      <c r="F948" s="45"/>
    </row>
    <row r="949" spans="5:6" x14ac:dyDescent="0.25">
      <c r="E949" s="45"/>
      <c r="F949" s="45"/>
    </row>
    <row r="950" spans="5:6" x14ac:dyDescent="0.25">
      <c r="E950" s="45"/>
      <c r="F950" s="45"/>
    </row>
    <row r="951" spans="5:6" x14ac:dyDescent="0.25">
      <c r="E951" s="45"/>
      <c r="F951" s="45"/>
    </row>
    <row r="952" spans="5:6" x14ac:dyDescent="0.25">
      <c r="E952" s="45"/>
      <c r="F952" s="45"/>
    </row>
    <row r="953" spans="5:6" x14ac:dyDescent="0.25">
      <c r="E953" s="45"/>
      <c r="F953" s="45"/>
    </row>
    <row r="954" spans="5:6" x14ac:dyDescent="0.25">
      <c r="E954" s="45"/>
      <c r="F954" s="45"/>
    </row>
    <row r="955" spans="5:6" x14ac:dyDescent="0.25">
      <c r="E955" s="45"/>
      <c r="F955" s="45"/>
    </row>
    <row r="956" spans="5:6" x14ac:dyDescent="0.25">
      <c r="E956" s="45"/>
      <c r="F956" s="45"/>
    </row>
    <row r="957" spans="5:6" x14ac:dyDescent="0.25">
      <c r="E957" s="45"/>
      <c r="F957" s="45"/>
    </row>
    <row r="958" spans="5:6" x14ac:dyDescent="0.25">
      <c r="E958" s="45"/>
      <c r="F958" s="45"/>
    </row>
    <row r="959" spans="5:6" x14ac:dyDescent="0.25">
      <c r="E959" s="45"/>
      <c r="F959" s="45"/>
    </row>
    <row r="960" spans="5:6" x14ac:dyDescent="0.25">
      <c r="E960" s="45"/>
      <c r="F960" s="45"/>
    </row>
    <row r="961" spans="5:6" x14ac:dyDescent="0.25">
      <c r="E961" s="45"/>
      <c r="F961" s="45"/>
    </row>
    <row r="962" spans="5:6" x14ac:dyDescent="0.25">
      <c r="E962" s="45"/>
      <c r="F962" s="45"/>
    </row>
    <row r="963" spans="5:6" x14ac:dyDescent="0.25">
      <c r="E963" s="45"/>
      <c r="F963" s="45"/>
    </row>
    <row r="964" spans="5:6" x14ac:dyDescent="0.25">
      <c r="E964" s="45"/>
      <c r="F964" s="45"/>
    </row>
    <row r="965" spans="5:6" x14ac:dyDescent="0.25">
      <c r="E965" s="45"/>
      <c r="F965" s="45"/>
    </row>
    <row r="966" spans="5:6" x14ac:dyDescent="0.25">
      <c r="E966" s="45"/>
      <c r="F966" s="45"/>
    </row>
    <row r="967" spans="5:6" x14ac:dyDescent="0.25">
      <c r="E967" s="45"/>
      <c r="F967" s="45"/>
    </row>
    <row r="968" spans="5:6" x14ac:dyDescent="0.25">
      <c r="E968" s="45"/>
      <c r="F968" s="45"/>
    </row>
    <row r="969" spans="5:6" x14ac:dyDescent="0.25">
      <c r="E969" s="45"/>
      <c r="F969" s="45"/>
    </row>
    <row r="970" spans="5:6" x14ac:dyDescent="0.25">
      <c r="E970" s="45"/>
      <c r="F970" s="45"/>
    </row>
    <row r="971" spans="5:6" x14ac:dyDescent="0.25">
      <c r="E971" s="45"/>
      <c r="F971" s="45"/>
    </row>
    <row r="972" spans="5:6" x14ac:dyDescent="0.25">
      <c r="E972" s="45"/>
      <c r="F972" s="45"/>
    </row>
    <row r="973" spans="5:6" x14ac:dyDescent="0.25">
      <c r="E973" s="45"/>
      <c r="F973" s="45"/>
    </row>
    <row r="974" spans="5:6" x14ac:dyDescent="0.25">
      <c r="E974" s="45"/>
      <c r="F974" s="45"/>
    </row>
    <row r="975" spans="5:6" x14ac:dyDescent="0.25">
      <c r="E975" s="45"/>
      <c r="F975" s="45"/>
    </row>
    <row r="976" spans="5:6" x14ac:dyDescent="0.25">
      <c r="E976" s="45"/>
      <c r="F976" s="45"/>
    </row>
    <row r="977" spans="5:6" x14ac:dyDescent="0.25">
      <c r="E977" s="45"/>
      <c r="F977" s="45"/>
    </row>
    <row r="978" spans="5:6" x14ac:dyDescent="0.25">
      <c r="E978" s="45"/>
      <c r="F978" s="45"/>
    </row>
    <row r="979" spans="5:6" x14ac:dyDescent="0.25">
      <c r="E979" s="45"/>
      <c r="F979" s="45"/>
    </row>
    <row r="980" spans="5:6" x14ac:dyDescent="0.25">
      <c r="E980" s="45"/>
      <c r="F980" s="45"/>
    </row>
    <row r="981" spans="5:6" x14ac:dyDescent="0.25">
      <c r="E981" s="45"/>
      <c r="F981" s="45"/>
    </row>
    <row r="982" spans="5:6" x14ac:dyDescent="0.25">
      <c r="E982" s="45"/>
      <c r="F982" s="45"/>
    </row>
    <row r="983" spans="5:6" x14ac:dyDescent="0.25">
      <c r="E983" s="45"/>
      <c r="F983" s="45"/>
    </row>
    <row r="984" spans="5:6" x14ac:dyDescent="0.25">
      <c r="E984" s="45"/>
      <c r="F984" s="45"/>
    </row>
    <row r="985" spans="5:6" x14ac:dyDescent="0.25">
      <c r="E985" s="45"/>
      <c r="F985" s="45"/>
    </row>
    <row r="986" spans="5:6" x14ac:dyDescent="0.25">
      <c r="E986" s="45"/>
      <c r="F986" s="45"/>
    </row>
    <row r="987" spans="5:6" x14ac:dyDescent="0.25">
      <c r="E987" s="45"/>
      <c r="F987" s="45"/>
    </row>
    <row r="988" spans="5:6" x14ac:dyDescent="0.25">
      <c r="E988" s="45"/>
      <c r="F988" s="45"/>
    </row>
    <row r="989" spans="5:6" x14ac:dyDescent="0.25">
      <c r="E989" s="45"/>
      <c r="F989" s="45"/>
    </row>
    <row r="990" spans="5:6" x14ac:dyDescent="0.25">
      <c r="E990" s="45"/>
      <c r="F990" s="45"/>
    </row>
    <row r="991" spans="5:6" x14ac:dyDescent="0.25">
      <c r="E991" s="45"/>
      <c r="F991" s="45"/>
    </row>
    <row r="992" spans="5:6" x14ac:dyDescent="0.25">
      <c r="E992" s="45"/>
      <c r="F992" s="45"/>
    </row>
    <row r="993" spans="5:6" x14ac:dyDescent="0.25">
      <c r="E993" s="45"/>
      <c r="F993" s="45"/>
    </row>
    <row r="994" spans="5:6" x14ac:dyDescent="0.25">
      <c r="E994" s="45"/>
      <c r="F994" s="45"/>
    </row>
    <row r="995" spans="5:6" x14ac:dyDescent="0.25">
      <c r="E995" s="45"/>
      <c r="F995" s="45"/>
    </row>
    <row r="996" spans="5:6" x14ac:dyDescent="0.25">
      <c r="E996" s="45"/>
      <c r="F996" s="45"/>
    </row>
    <row r="997" spans="5:6" x14ac:dyDescent="0.25">
      <c r="E997" s="45"/>
      <c r="F997" s="45"/>
    </row>
    <row r="998" spans="5:6" x14ac:dyDescent="0.25">
      <c r="E998" s="45"/>
      <c r="F998" s="45"/>
    </row>
    <row r="999" spans="5:6" x14ac:dyDescent="0.25">
      <c r="E999" s="45"/>
      <c r="F999" s="45"/>
    </row>
    <row r="1000" spans="5:6" x14ac:dyDescent="0.25">
      <c r="E1000" s="45"/>
      <c r="F1000" s="45"/>
    </row>
    <row r="1001" spans="5:6" x14ac:dyDescent="0.25">
      <c r="E1001" s="45"/>
      <c r="F1001" s="45"/>
    </row>
    <row r="1002" spans="5:6" x14ac:dyDescent="0.25">
      <c r="E1002" s="45"/>
      <c r="F1002" s="45"/>
    </row>
    <row r="1003" spans="5:6" x14ac:dyDescent="0.25">
      <c r="E1003" s="45"/>
      <c r="F1003" s="45"/>
    </row>
    <row r="1004" spans="5:6" x14ac:dyDescent="0.25">
      <c r="E1004" s="45"/>
      <c r="F1004" s="45"/>
    </row>
    <row r="1005" spans="5:6" x14ac:dyDescent="0.25">
      <c r="E1005" s="45"/>
      <c r="F1005" s="45"/>
    </row>
    <row r="1006" spans="5:6" x14ac:dyDescent="0.25">
      <c r="E1006" s="45"/>
      <c r="F1006" s="45"/>
    </row>
    <row r="1007" spans="5:6" x14ac:dyDescent="0.25">
      <c r="E1007" s="45"/>
      <c r="F1007" s="45"/>
    </row>
    <row r="1008" spans="5:6" x14ac:dyDescent="0.25">
      <c r="E1008" s="45"/>
      <c r="F1008" s="45"/>
    </row>
    <row r="1009" spans="5:6" x14ac:dyDescent="0.25">
      <c r="E1009" s="45"/>
      <c r="F1009" s="45"/>
    </row>
    <row r="1010" spans="5:6" x14ac:dyDescent="0.25">
      <c r="E1010" s="45"/>
      <c r="F1010" s="45"/>
    </row>
    <row r="1011" spans="5:6" x14ac:dyDescent="0.25">
      <c r="E1011" s="45"/>
      <c r="F1011" s="45"/>
    </row>
    <row r="1012" spans="5:6" x14ac:dyDescent="0.25">
      <c r="E1012" s="45"/>
      <c r="F1012" s="45"/>
    </row>
    <row r="1013" spans="5:6" x14ac:dyDescent="0.25">
      <c r="E1013" s="45"/>
      <c r="F1013" s="45"/>
    </row>
    <row r="1014" spans="5:6" x14ac:dyDescent="0.25">
      <c r="E1014" s="45"/>
      <c r="F1014" s="45"/>
    </row>
    <row r="1015" spans="5:6" x14ac:dyDescent="0.25">
      <c r="E1015" s="45"/>
      <c r="F1015" s="45"/>
    </row>
    <row r="1016" spans="5:6" x14ac:dyDescent="0.25">
      <c r="E1016" s="45"/>
      <c r="F1016" s="45"/>
    </row>
    <row r="1017" spans="5:6" x14ac:dyDescent="0.25">
      <c r="E1017" s="45"/>
      <c r="F1017" s="45"/>
    </row>
    <row r="1018" spans="5:6" x14ac:dyDescent="0.25">
      <c r="E1018" s="45"/>
      <c r="F1018" s="45"/>
    </row>
    <row r="1019" spans="5:6" x14ac:dyDescent="0.25">
      <c r="E1019" s="45"/>
      <c r="F1019" s="45"/>
    </row>
    <row r="1020" spans="5:6" x14ac:dyDescent="0.25">
      <c r="E1020" s="45"/>
      <c r="F1020" s="45"/>
    </row>
    <row r="1021" spans="5:6" x14ac:dyDescent="0.25">
      <c r="E1021" s="45"/>
      <c r="F1021" s="45"/>
    </row>
    <row r="1022" spans="5:6" x14ac:dyDescent="0.25">
      <c r="E1022" s="45"/>
      <c r="F1022" s="45"/>
    </row>
    <row r="1023" spans="5:6" x14ac:dyDescent="0.25">
      <c r="E1023" s="45"/>
      <c r="F1023" s="45"/>
    </row>
    <row r="1024" spans="5:6" x14ac:dyDescent="0.25">
      <c r="E1024" s="45"/>
      <c r="F1024" s="45"/>
    </row>
    <row r="1025" spans="5:6" x14ac:dyDescent="0.25">
      <c r="E1025" s="45"/>
      <c r="F1025" s="45"/>
    </row>
    <row r="1026" spans="5:6" x14ac:dyDescent="0.25">
      <c r="E1026" s="45"/>
      <c r="F1026" s="45"/>
    </row>
    <row r="1027" spans="5:6" x14ac:dyDescent="0.25">
      <c r="E1027" s="45"/>
      <c r="F1027" s="45"/>
    </row>
    <row r="1028" spans="5:6" x14ac:dyDescent="0.25">
      <c r="E1028" s="45"/>
      <c r="F1028" s="45"/>
    </row>
    <row r="1029" spans="5:6" x14ac:dyDescent="0.25">
      <c r="E1029" s="45"/>
      <c r="F1029" s="45"/>
    </row>
    <row r="1030" spans="5:6" x14ac:dyDescent="0.25">
      <c r="E1030" s="45"/>
      <c r="F1030" s="45"/>
    </row>
    <row r="1031" spans="5:6" x14ac:dyDescent="0.25">
      <c r="E1031" s="45"/>
      <c r="F1031" s="45"/>
    </row>
    <row r="1032" spans="5:6" x14ac:dyDescent="0.25">
      <c r="E1032" s="45"/>
      <c r="F1032" s="45"/>
    </row>
    <row r="1033" spans="5:6" x14ac:dyDescent="0.25">
      <c r="E1033" s="45"/>
      <c r="F1033" s="45"/>
    </row>
    <row r="1034" spans="5:6" x14ac:dyDescent="0.25">
      <c r="E1034" s="45"/>
      <c r="F1034" s="45"/>
    </row>
    <row r="1035" spans="5:6" x14ac:dyDescent="0.25">
      <c r="E1035" s="45"/>
      <c r="F1035" s="45"/>
    </row>
    <row r="1036" spans="5:6" x14ac:dyDescent="0.25">
      <c r="E1036" s="45"/>
      <c r="F1036" s="45"/>
    </row>
    <row r="1037" spans="5:6" x14ac:dyDescent="0.25">
      <c r="E1037" s="45"/>
      <c r="F1037" s="45"/>
    </row>
    <row r="1038" spans="5:6" x14ac:dyDescent="0.25">
      <c r="E1038" s="45"/>
      <c r="F1038" s="45"/>
    </row>
    <row r="1039" spans="5:6" x14ac:dyDescent="0.25">
      <c r="E1039" s="45"/>
      <c r="F1039" s="45"/>
    </row>
    <row r="1040" spans="5:6" x14ac:dyDescent="0.25">
      <c r="E1040" s="45"/>
      <c r="F1040" s="45"/>
    </row>
    <row r="1041" spans="5:6" x14ac:dyDescent="0.25">
      <c r="E1041" s="45"/>
      <c r="F1041" s="45"/>
    </row>
    <row r="1042" spans="5:6" x14ac:dyDescent="0.25">
      <c r="E1042" s="45"/>
      <c r="F1042" s="45"/>
    </row>
    <row r="1043" spans="5:6" x14ac:dyDescent="0.25">
      <c r="E1043" s="45"/>
      <c r="F1043" s="45"/>
    </row>
    <row r="1044" spans="5:6" x14ac:dyDescent="0.25">
      <c r="E1044" s="45"/>
      <c r="F1044" s="45"/>
    </row>
    <row r="1045" spans="5:6" x14ac:dyDescent="0.25">
      <c r="E1045" s="45"/>
      <c r="F1045" s="45"/>
    </row>
    <row r="1046" spans="5:6" x14ac:dyDescent="0.25">
      <c r="E1046" s="45"/>
      <c r="F1046" s="45"/>
    </row>
    <row r="1047" spans="5:6" x14ac:dyDescent="0.25">
      <c r="E1047" s="45"/>
      <c r="F1047" s="45"/>
    </row>
    <row r="1048" spans="5:6" x14ac:dyDescent="0.25">
      <c r="E1048" s="45"/>
      <c r="F1048" s="45"/>
    </row>
    <row r="1049" spans="5:6" x14ac:dyDescent="0.25">
      <c r="E1049" s="45"/>
      <c r="F1049" s="45"/>
    </row>
    <row r="1050" spans="5:6" x14ac:dyDescent="0.25">
      <c r="E1050" s="45"/>
      <c r="F1050" s="45"/>
    </row>
    <row r="1051" spans="5:6" x14ac:dyDescent="0.25">
      <c r="E1051" s="45"/>
      <c r="F1051" s="45"/>
    </row>
    <row r="1052" spans="5:6" x14ac:dyDescent="0.25">
      <c r="E1052" s="45"/>
      <c r="F1052" s="45"/>
    </row>
    <row r="1053" spans="5:6" x14ac:dyDescent="0.25">
      <c r="E1053" s="45"/>
      <c r="F1053" s="45"/>
    </row>
    <row r="1054" spans="5:6" x14ac:dyDescent="0.25">
      <c r="E1054" s="45"/>
      <c r="F1054" s="45"/>
    </row>
    <row r="1055" spans="5:6" x14ac:dyDescent="0.25">
      <c r="E1055" s="45"/>
      <c r="F1055" s="45"/>
    </row>
    <row r="1056" spans="5:6" x14ac:dyDescent="0.25">
      <c r="E1056" s="45"/>
      <c r="F1056" s="45"/>
    </row>
    <row r="1057" spans="5:6" x14ac:dyDescent="0.25">
      <c r="E1057" s="45"/>
      <c r="F1057" s="45"/>
    </row>
    <row r="1058" spans="5:6" x14ac:dyDescent="0.25">
      <c r="E1058" s="45"/>
      <c r="F1058" s="45"/>
    </row>
    <row r="1059" spans="5:6" x14ac:dyDescent="0.25">
      <c r="E1059" s="45"/>
      <c r="F1059" s="45"/>
    </row>
    <row r="1060" spans="5:6" x14ac:dyDescent="0.25">
      <c r="E1060" s="45"/>
      <c r="F1060" s="45"/>
    </row>
    <row r="1061" spans="5:6" x14ac:dyDescent="0.25">
      <c r="E1061" s="45"/>
      <c r="F1061" s="45"/>
    </row>
    <row r="1062" spans="5:6" x14ac:dyDescent="0.25">
      <c r="E1062" s="45"/>
      <c r="F1062" s="45"/>
    </row>
    <row r="1063" spans="5:6" x14ac:dyDescent="0.25">
      <c r="E1063" s="45"/>
      <c r="F1063" s="45"/>
    </row>
    <row r="1064" spans="5:6" x14ac:dyDescent="0.25">
      <c r="E1064" s="45"/>
      <c r="F1064" s="45"/>
    </row>
    <row r="1065" spans="5:6" x14ac:dyDescent="0.25">
      <c r="E1065" s="45"/>
      <c r="F1065" s="45"/>
    </row>
    <row r="1066" spans="5:6" x14ac:dyDescent="0.25">
      <c r="E1066" s="45"/>
      <c r="F1066" s="45"/>
    </row>
    <row r="1067" spans="5:6" x14ac:dyDescent="0.25">
      <c r="E1067" s="45"/>
      <c r="F1067" s="45"/>
    </row>
    <row r="1068" spans="5:6" x14ac:dyDescent="0.25">
      <c r="E1068" s="45"/>
      <c r="F1068" s="45"/>
    </row>
    <row r="1069" spans="5:6" x14ac:dyDescent="0.25">
      <c r="E1069" s="45"/>
      <c r="F1069" s="45"/>
    </row>
    <row r="1070" spans="5:6" x14ac:dyDescent="0.25">
      <c r="E1070" s="45"/>
      <c r="F1070" s="45"/>
    </row>
    <row r="1071" spans="5:6" x14ac:dyDescent="0.25">
      <c r="E1071" s="45"/>
      <c r="F1071" s="45"/>
    </row>
    <row r="1072" spans="5:6" x14ac:dyDescent="0.25">
      <c r="E1072" s="45"/>
      <c r="F1072" s="45"/>
    </row>
    <row r="1073" spans="5:6" x14ac:dyDescent="0.25">
      <c r="E1073" s="45"/>
      <c r="F1073" s="45"/>
    </row>
    <row r="1074" spans="5:6" x14ac:dyDescent="0.25">
      <c r="E1074" s="45"/>
      <c r="F1074" s="45"/>
    </row>
    <row r="1075" spans="5:6" x14ac:dyDescent="0.25">
      <c r="E1075" s="45"/>
      <c r="F1075" s="45"/>
    </row>
    <row r="1076" spans="5:6" x14ac:dyDescent="0.25">
      <c r="E1076" s="45"/>
      <c r="F1076" s="45"/>
    </row>
    <row r="1077" spans="5:6" x14ac:dyDescent="0.25">
      <c r="E1077" s="45"/>
      <c r="F1077" s="45"/>
    </row>
    <row r="1078" spans="5:6" x14ac:dyDescent="0.25">
      <c r="E1078" s="45"/>
      <c r="F1078" s="45"/>
    </row>
    <row r="1079" spans="5:6" x14ac:dyDescent="0.25">
      <c r="E1079" s="45"/>
      <c r="F1079" s="45"/>
    </row>
    <row r="1080" spans="5:6" x14ac:dyDescent="0.25">
      <c r="E1080" s="45"/>
      <c r="F1080" s="45"/>
    </row>
    <row r="1081" spans="5:6" x14ac:dyDescent="0.25">
      <c r="E1081" s="45"/>
      <c r="F1081" s="45"/>
    </row>
    <row r="1082" spans="5:6" x14ac:dyDescent="0.25">
      <c r="E1082" s="45"/>
      <c r="F1082" s="45"/>
    </row>
    <row r="1083" spans="5:6" x14ac:dyDescent="0.25">
      <c r="E1083" s="45"/>
      <c r="F1083" s="45"/>
    </row>
    <row r="1084" spans="5:6" x14ac:dyDescent="0.25">
      <c r="E1084" s="45"/>
      <c r="F1084" s="45"/>
    </row>
    <row r="1085" spans="5:6" x14ac:dyDescent="0.25">
      <c r="E1085" s="45"/>
      <c r="F1085" s="45"/>
    </row>
    <row r="1086" spans="5:6" x14ac:dyDescent="0.25">
      <c r="E1086" s="45"/>
      <c r="F1086" s="45"/>
    </row>
    <row r="1087" spans="5:6" x14ac:dyDescent="0.25">
      <c r="E1087" s="45"/>
      <c r="F1087" s="45"/>
    </row>
    <row r="1088" spans="5:6" x14ac:dyDescent="0.25">
      <c r="E1088" s="45"/>
      <c r="F1088" s="45"/>
    </row>
    <row r="1089" spans="5:6" x14ac:dyDescent="0.25">
      <c r="E1089" s="45"/>
      <c r="F1089" s="45"/>
    </row>
    <row r="1090" spans="5:6" x14ac:dyDescent="0.25">
      <c r="E1090" s="45"/>
      <c r="F1090" s="45"/>
    </row>
    <row r="1091" spans="5:6" x14ac:dyDescent="0.25">
      <c r="E1091" s="45"/>
      <c r="F1091" s="45"/>
    </row>
    <row r="1092" spans="5:6" x14ac:dyDescent="0.25">
      <c r="E1092" s="45"/>
      <c r="F1092" s="45"/>
    </row>
    <row r="1093" spans="5:6" x14ac:dyDescent="0.25">
      <c r="E1093" s="45"/>
      <c r="F1093" s="45"/>
    </row>
    <row r="1094" spans="5:6" x14ac:dyDescent="0.25">
      <c r="E1094" s="45"/>
      <c r="F1094" s="45"/>
    </row>
    <row r="1095" spans="5:6" x14ac:dyDescent="0.25">
      <c r="E1095" s="45"/>
      <c r="F1095" s="45"/>
    </row>
    <row r="1096" spans="5:6" x14ac:dyDescent="0.25">
      <c r="E1096" s="45"/>
      <c r="F1096" s="45"/>
    </row>
    <row r="1097" spans="5:6" x14ac:dyDescent="0.25">
      <c r="E1097" s="45"/>
      <c r="F1097" s="45"/>
    </row>
    <row r="1098" spans="5:6" x14ac:dyDescent="0.25">
      <c r="E1098" s="45"/>
      <c r="F1098" s="45"/>
    </row>
    <row r="1099" spans="5:6" x14ac:dyDescent="0.25">
      <c r="E1099" s="45"/>
      <c r="F1099" s="45"/>
    </row>
    <row r="1100" spans="5:6" x14ac:dyDescent="0.25">
      <c r="E1100" s="45"/>
      <c r="F1100" s="45"/>
    </row>
    <row r="1101" spans="5:6" x14ac:dyDescent="0.25">
      <c r="E1101" s="45"/>
      <c r="F1101" s="45"/>
    </row>
    <row r="1102" spans="5:6" x14ac:dyDescent="0.25">
      <c r="E1102" s="45"/>
      <c r="F1102" s="45"/>
    </row>
    <row r="1103" spans="5:6" x14ac:dyDescent="0.25">
      <c r="E1103" s="45"/>
      <c r="F1103" s="45"/>
    </row>
    <row r="1104" spans="5:6" x14ac:dyDescent="0.25">
      <c r="E1104" s="45"/>
      <c r="F1104" s="45"/>
    </row>
    <row r="1105" spans="5:6" x14ac:dyDescent="0.25">
      <c r="E1105" s="45"/>
      <c r="F1105" s="45"/>
    </row>
    <row r="1106" spans="5:6" x14ac:dyDescent="0.25">
      <c r="E1106" s="45"/>
      <c r="F1106" s="45"/>
    </row>
    <row r="1107" spans="5:6" x14ac:dyDescent="0.25">
      <c r="E1107" s="45"/>
      <c r="F1107" s="45"/>
    </row>
    <row r="1108" spans="5:6" x14ac:dyDescent="0.25">
      <c r="E1108" s="45"/>
      <c r="F1108" s="45"/>
    </row>
    <row r="1109" spans="5:6" x14ac:dyDescent="0.25">
      <c r="E1109" s="45"/>
      <c r="F1109" s="45"/>
    </row>
    <row r="1110" spans="5:6" x14ac:dyDescent="0.25">
      <c r="E1110" s="45"/>
      <c r="F1110" s="45"/>
    </row>
    <row r="1111" spans="5:6" x14ac:dyDescent="0.25">
      <c r="E1111" s="45"/>
      <c r="F1111" s="45"/>
    </row>
    <row r="1112" spans="5:6" x14ac:dyDescent="0.25">
      <c r="E1112" s="45"/>
      <c r="F1112" s="45"/>
    </row>
    <row r="1113" spans="5:6" x14ac:dyDescent="0.25">
      <c r="E1113" s="45"/>
      <c r="F1113" s="45"/>
    </row>
    <row r="1114" spans="5:6" x14ac:dyDescent="0.25">
      <c r="E1114" s="45"/>
      <c r="F1114" s="45"/>
    </row>
    <row r="1115" spans="5:6" x14ac:dyDescent="0.25">
      <c r="E1115" s="45"/>
      <c r="F1115" s="45"/>
    </row>
    <row r="1116" spans="5:6" x14ac:dyDescent="0.25">
      <c r="E1116" s="45"/>
      <c r="F1116" s="45"/>
    </row>
    <row r="1117" spans="5:6" x14ac:dyDescent="0.25">
      <c r="E1117" s="45"/>
      <c r="F1117" s="45"/>
    </row>
    <row r="1118" spans="5:6" x14ac:dyDescent="0.25">
      <c r="E1118" s="45"/>
      <c r="F1118" s="45"/>
    </row>
    <row r="1119" spans="5:6" x14ac:dyDescent="0.25">
      <c r="E1119" s="45"/>
      <c r="F1119" s="45"/>
    </row>
    <row r="1120" spans="5:6" x14ac:dyDescent="0.25">
      <c r="E1120" s="45"/>
      <c r="F1120" s="45"/>
    </row>
    <row r="1121" spans="5:6" x14ac:dyDescent="0.25">
      <c r="E1121" s="45"/>
      <c r="F1121" s="45"/>
    </row>
    <row r="1122" spans="5:6" x14ac:dyDescent="0.25">
      <c r="E1122" s="45"/>
      <c r="F1122" s="45"/>
    </row>
    <row r="1123" spans="5:6" x14ac:dyDescent="0.25">
      <c r="E1123" s="45"/>
      <c r="F1123" s="45"/>
    </row>
    <row r="1124" spans="5:6" x14ac:dyDescent="0.25">
      <c r="E1124" s="45"/>
      <c r="F1124" s="45"/>
    </row>
    <row r="1125" spans="5:6" x14ac:dyDescent="0.25">
      <c r="E1125" s="45"/>
      <c r="F1125" s="45"/>
    </row>
    <row r="1126" spans="5:6" x14ac:dyDescent="0.25">
      <c r="E1126" s="45"/>
      <c r="F1126" s="45"/>
    </row>
    <row r="1127" spans="5:6" x14ac:dyDescent="0.25">
      <c r="E1127" s="45"/>
      <c r="F1127" s="45"/>
    </row>
    <row r="1128" spans="5:6" x14ac:dyDescent="0.25">
      <c r="E1128" s="45"/>
      <c r="F1128" s="45"/>
    </row>
    <row r="1129" spans="5:6" x14ac:dyDescent="0.25">
      <c r="E1129" s="45"/>
      <c r="F1129" s="45"/>
    </row>
    <row r="1130" spans="5:6" x14ac:dyDescent="0.25">
      <c r="E1130" s="45"/>
      <c r="F1130" s="45"/>
    </row>
    <row r="1131" spans="5:6" x14ac:dyDescent="0.25">
      <c r="E1131" s="45"/>
      <c r="F1131" s="45"/>
    </row>
    <row r="1132" spans="5:6" x14ac:dyDescent="0.25">
      <c r="E1132" s="45"/>
      <c r="F1132" s="45"/>
    </row>
    <row r="1133" spans="5:6" x14ac:dyDescent="0.25">
      <c r="E1133" s="45"/>
      <c r="F1133" s="45"/>
    </row>
    <row r="1134" spans="5:6" x14ac:dyDescent="0.25">
      <c r="E1134" s="45"/>
      <c r="F1134" s="45"/>
    </row>
    <row r="1135" spans="5:6" x14ac:dyDescent="0.25">
      <c r="E1135" s="45"/>
      <c r="F1135" s="45"/>
    </row>
    <row r="1136" spans="5:6" x14ac:dyDescent="0.25">
      <c r="E1136" s="45"/>
      <c r="F1136" s="45"/>
    </row>
    <row r="1137" spans="5:6" x14ac:dyDescent="0.25">
      <c r="E1137" s="45"/>
      <c r="F1137" s="45"/>
    </row>
    <row r="1138" spans="5:6" x14ac:dyDescent="0.25">
      <c r="E1138" s="45"/>
      <c r="F1138" s="45"/>
    </row>
    <row r="1139" spans="5:6" x14ac:dyDescent="0.25">
      <c r="E1139" s="45"/>
      <c r="F1139" s="45"/>
    </row>
    <row r="1140" spans="5:6" x14ac:dyDescent="0.25">
      <c r="E1140" s="45"/>
      <c r="F1140" s="45"/>
    </row>
    <row r="1141" spans="5:6" x14ac:dyDescent="0.25">
      <c r="E1141" s="45"/>
      <c r="F1141" s="45"/>
    </row>
    <row r="1142" spans="5:6" x14ac:dyDescent="0.25">
      <c r="E1142" s="45"/>
      <c r="F1142" s="45"/>
    </row>
    <row r="1143" spans="5:6" x14ac:dyDescent="0.25">
      <c r="E1143" s="45"/>
      <c r="F1143" s="45"/>
    </row>
    <row r="1144" spans="5:6" x14ac:dyDescent="0.25">
      <c r="E1144" s="45"/>
      <c r="F1144" s="45"/>
    </row>
    <row r="1145" spans="5:6" x14ac:dyDescent="0.25">
      <c r="E1145" s="45"/>
      <c r="F1145" s="45"/>
    </row>
    <row r="1146" spans="5:6" x14ac:dyDescent="0.25">
      <c r="E1146" s="45"/>
      <c r="F1146" s="45"/>
    </row>
    <row r="1147" spans="5:6" x14ac:dyDescent="0.25">
      <c r="E1147" s="45"/>
      <c r="F1147" s="45"/>
    </row>
    <row r="1148" spans="5:6" x14ac:dyDescent="0.25">
      <c r="E1148" s="45"/>
      <c r="F1148" s="45"/>
    </row>
    <row r="1149" spans="5:6" x14ac:dyDescent="0.25">
      <c r="E1149" s="45"/>
      <c r="F1149" s="45"/>
    </row>
    <row r="1150" spans="5:6" x14ac:dyDescent="0.25">
      <c r="E1150" s="45"/>
      <c r="F1150" s="45"/>
    </row>
    <row r="1151" spans="5:6" x14ac:dyDescent="0.25">
      <c r="E1151" s="45"/>
      <c r="F1151" s="45"/>
    </row>
    <row r="1152" spans="5:6" x14ac:dyDescent="0.25">
      <c r="E1152" s="45"/>
      <c r="F1152" s="45"/>
    </row>
    <row r="1153" spans="5:6" x14ac:dyDescent="0.25">
      <c r="E1153" s="45"/>
      <c r="F1153" s="45"/>
    </row>
    <row r="1154" spans="5:6" x14ac:dyDescent="0.25">
      <c r="E1154" s="45"/>
      <c r="F1154" s="45"/>
    </row>
    <row r="1155" spans="5:6" x14ac:dyDescent="0.25">
      <c r="E1155" s="45"/>
      <c r="F1155" s="45"/>
    </row>
    <row r="1156" spans="5:6" x14ac:dyDescent="0.25">
      <c r="E1156" s="45"/>
      <c r="F1156" s="45"/>
    </row>
    <row r="1157" spans="5:6" x14ac:dyDescent="0.25">
      <c r="E1157" s="45"/>
      <c r="F1157" s="45"/>
    </row>
    <row r="1158" spans="5:6" x14ac:dyDescent="0.25">
      <c r="E1158" s="45"/>
      <c r="F1158" s="45"/>
    </row>
    <row r="1159" spans="5:6" x14ac:dyDescent="0.25">
      <c r="E1159" s="45"/>
      <c r="F1159" s="45"/>
    </row>
    <row r="1160" spans="5:6" x14ac:dyDescent="0.25">
      <c r="E1160" s="45"/>
      <c r="F1160" s="45"/>
    </row>
    <row r="1161" spans="5:6" x14ac:dyDescent="0.25">
      <c r="E1161" s="45"/>
      <c r="F1161" s="45"/>
    </row>
    <row r="1162" spans="5:6" x14ac:dyDescent="0.25">
      <c r="E1162" s="45"/>
      <c r="F1162" s="45"/>
    </row>
    <row r="1163" spans="5:6" x14ac:dyDescent="0.25">
      <c r="E1163" s="45"/>
      <c r="F1163" s="45"/>
    </row>
    <row r="1164" spans="5:6" x14ac:dyDescent="0.25">
      <c r="E1164" s="45"/>
      <c r="F1164" s="45"/>
    </row>
    <row r="1165" spans="5:6" x14ac:dyDescent="0.25">
      <c r="E1165" s="45"/>
      <c r="F1165" s="45"/>
    </row>
    <row r="1166" spans="5:6" x14ac:dyDescent="0.25">
      <c r="E1166" s="45"/>
      <c r="F1166" s="45"/>
    </row>
    <row r="1167" spans="5:6" x14ac:dyDescent="0.25">
      <c r="E1167" s="45"/>
      <c r="F1167" s="45"/>
    </row>
    <row r="1168" spans="5:6" x14ac:dyDescent="0.25">
      <c r="E1168" s="45"/>
      <c r="F1168" s="45"/>
    </row>
    <row r="1169" spans="5:6" x14ac:dyDescent="0.25">
      <c r="E1169" s="45"/>
      <c r="F1169" s="45"/>
    </row>
    <row r="1170" spans="5:6" x14ac:dyDescent="0.25">
      <c r="E1170" s="45"/>
      <c r="F1170" s="45"/>
    </row>
    <row r="1171" spans="5:6" x14ac:dyDescent="0.25">
      <c r="E1171" s="45"/>
      <c r="F1171" s="45"/>
    </row>
    <row r="1172" spans="5:6" x14ac:dyDescent="0.25">
      <c r="E1172" s="45"/>
      <c r="F1172" s="45"/>
    </row>
    <row r="1173" spans="5:6" x14ac:dyDescent="0.25">
      <c r="E1173" s="45"/>
      <c r="F1173" s="45"/>
    </row>
    <row r="1174" spans="5:6" x14ac:dyDescent="0.25">
      <c r="E1174" s="45"/>
      <c r="F1174" s="45"/>
    </row>
    <row r="1175" spans="5:6" x14ac:dyDescent="0.25">
      <c r="E1175" s="45"/>
      <c r="F1175" s="45"/>
    </row>
    <row r="1176" spans="5:6" x14ac:dyDescent="0.25">
      <c r="E1176" s="45"/>
      <c r="F1176" s="45"/>
    </row>
    <row r="1177" spans="5:6" x14ac:dyDescent="0.25">
      <c r="E1177" s="45"/>
      <c r="F1177" s="45"/>
    </row>
    <row r="1178" spans="5:6" x14ac:dyDescent="0.25">
      <c r="E1178" s="45"/>
      <c r="F1178" s="45"/>
    </row>
    <row r="1179" spans="5:6" x14ac:dyDescent="0.25">
      <c r="E1179" s="45"/>
      <c r="F1179" s="45"/>
    </row>
    <row r="1180" spans="5:6" x14ac:dyDescent="0.25">
      <c r="E1180" s="45"/>
      <c r="F1180" s="45"/>
    </row>
    <row r="1181" spans="5:6" x14ac:dyDescent="0.25">
      <c r="E1181" s="45"/>
      <c r="F1181" s="45"/>
    </row>
    <row r="1182" spans="5:6" x14ac:dyDescent="0.25">
      <c r="E1182" s="45"/>
      <c r="F1182" s="45"/>
    </row>
    <row r="1183" spans="5:6" x14ac:dyDescent="0.25">
      <c r="E1183" s="45"/>
      <c r="F1183" s="45"/>
    </row>
    <row r="1184" spans="5:6" x14ac:dyDescent="0.25">
      <c r="E1184" s="45"/>
      <c r="F1184" s="45"/>
    </row>
    <row r="1185" spans="5:6" x14ac:dyDescent="0.25">
      <c r="E1185" s="45"/>
      <c r="F1185" s="45"/>
    </row>
    <row r="1186" spans="5:6" x14ac:dyDescent="0.25">
      <c r="E1186" s="45"/>
      <c r="F1186" s="45"/>
    </row>
    <row r="1187" spans="5:6" x14ac:dyDescent="0.25">
      <c r="E1187" s="45"/>
      <c r="F1187" s="45"/>
    </row>
    <row r="1188" spans="5:6" x14ac:dyDescent="0.25">
      <c r="E1188" s="45"/>
      <c r="F1188" s="45"/>
    </row>
    <row r="1189" spans="5:6" x14ac:dyDescent="0.25">
      <c r="E1189" s="45"/>
      <c r="F1189" s="45"/>
    </row>
    <row r="1190" spans="5:6" x14ac:dyDescent="0.25">
      <c r="E1190" s="45"/>
      <c r="F1190" s="45"/>
    </row>
    <row r="1191" spans="5:6" x14ac:dyDescent="0.25">
      <c r="E1191" s="45"/>
      <c r="F1191" s="45"/>
    </row>
    <row r="1192" spans="5:6" x14ac:dyDescent="0.25">
      <c r="E1192" s="45"/>
      <c r="F1192" s="45"/>
    </row>
    <row r="1193" spans="5:6" x14ac:dyDescent="0.25">
      <c r="E1193" s="45"/>
      <c r="F1193" s="45"/>
    </row>
    <row r="1194" spans="5:6" x14ac:dyDescent="0.25">
      <c r="E1194" s="45"/>
      <c r="F1194" s="45"/>
    </row>
    <row r="1195" spans="5:6" x14ac:dyDescent="0.25">
      <c r="E1195" s="45"/>
      <c r="F1195" s="45"/>
    </row>
    <row r="1196" spans="5:6" x14ac:dyDescent="0.25">
      <c r="E1196" s="45"/>
      <c r="F1196" s="45"/>
    </row>
    <row r="1197" spans="5:6" x14ac:dyDescent="0.25">
      <c r="E1197" s="45"/>
      <c r="F1197" s="45"/>
    </row>
    <row r="1198" spans="5:6" x14ac:dyDescent="0.25">
      <c r="E1198" s="45"/>
      <c r="F1198" s="45"/>
    </row>
    <row r="1199" spans="5:6" x14ac:dyDescent="0.25">
      <c r="E1199" s="45"/>
      <c r="F1199" s="45"/>
    </row>
    <row r="1200" spans="5:6" x14ac:dyDescent="0.25">
      <c r="E1200" s="45"/>
      <c r="F1200" s="45"/>
    </row>
    <row r="1201" spans="5:6" x14ac:dyDescent="0.25">
      <c r="E1201" s="45"/>
      <c r="F1201" s="45"/>
    </row>
    <row r="1202" spans="5:6" x14ac:dyDescent="0.25">
      <c r="E1202" s="45"/>
      <c r="F1202" s="45"/>
    </row>
    <row r="1203" spans="5:6" x14ac:dyDescent="0.25">
      <c r="E1203" s="45"/>
      <c r="F1203" s="45"/>
    </row>
    <row r="1204" spans="5:6" x14ac:dyDescent="0.25">
      <c r="E1204" s="45"/>
      <c r="F1204" s="45"/>
    </row>
    <row r="1205" spans="5:6" x14ac:dyDescent="0.25">
      <c r="E1205" s="45"/>
      <c r="F1205" s="45"/>
    </row>
    <row r="1206" spans="5:6" x14ac:dyDescent="0.25">
      <c r="E1206" s="45"/>
      <c r="F1206" s="45"/>
    </row>
    <row r="1207" spans="5:6" x14ac:dyDescent="0.25">
      <c r="E1207" s="45"/>
      <c r="F1207" s="45"/>
    </row>
    <row r="1208" spans="5:6" x14ac:dyDescent="0.25">
      <c r="E1208" s="45"/>
      <c r="F1208" s="45"/>
    </row>
    <row r="1209" spans="5:6" x14ac:dyDescent="0.25">
      <c r="E1209" s="45"/>
      <c r="F1209" s="45"/>
    </row>
    <row r="1210" spans="5:6" x14ac:dyDescent="0.25">
      <c r="E1210" s="45"/>
      <c r="F1210" s="45"/>
    </row>
    <row r="1211" spans="5:6" x14ac:dyDescent="0.25">
      <c r="E1211" s="45"/>
      <c r="F1211" s="45"/>
    </row>
    <row r="1212" spans="5:6" x14ac:dyDescent="0.25">
      <c r="E1212" s="45"/>
      <c r="F1212" s="45"/>
    </row>
    <row r="1213" spans="5:6" x14ac:dyDescent="0.25">
      <c r="E1213" s="45"/>
      <c r="F1213" s="45"/>
    </row>
    <row r="1214" spans="5:6" x14ac:dyDescent="0.25">
      <c r="E1214" s="45"/>
      <c r="F1214" s="45"/>
    </row>
    <row r="1215" spans="5:6" x14ac:dyDescent="0.25">
      <c r="E1215" s="45"/>
      <c r="F1215" s="45"/>
    </row>
    <row r="1216" spans="5:6" x14ac:dyDescent="0.25">
      <c r="E1216" s="45"/>
      <c r="F1216" s="45"/>
    </row>
    <row r="1217" spans="5:6" x14ac:dyDescent="0.25">
      <c r="E1217" s="45"/>
      <c r="F1217" s="45"/>
    </row>
    <row r="1218" spans="5:6" x14ac:dyDescent="0.25">
      <c r="E1218" s="45"/>
      <c r="F1218" s="45"/>
    </row>
    <row r="1219" spans="5:6" x14ac:dyDescent="0.25">
      <c r="E1219" s="45"/>
      <c r="F1219" s="45"/>
    </row>
    <row r="1220" spans="5:6" x14ac:dyDescent="0.25">
      <c r="E1220" s="45"/>
      <c r="F1220" s="45"/>
    </row>
    <row r="1221" spans="5:6" x14ac:dyDescent="0.25">
      <c r="E1221" s="45"/>
      <c r="F1221" s="45"/>
    </row>
    <row r="1222" spans="5:6" x14ac:dyDescent="0.25">
      <c r="E1222" s="45"/>
      <c r="F1222" s="45"/>
    </row>
    <row r="1223" spans="5:6" x14ac:dyDescent="0.25">
      <c r="E1223" s="45"/>
      <c r="F1223" s="45"/>
    </row>
    <row r="1224" spans="5:6" x14ac:dyDescent="0.25">
      <c r="E1224" s="45"/>
      <c r="F1224" s="45"/>
    </row>
    <row r="1225" spans="5:6" x14ac:dyDescent="0.25">
      <c r="E1225" s="45"/>
      <c r="F1225" s="45"/>
    </row>
    <row r="1226" spans="5:6" x14ac:dyDescent="0.25">
      <c r="E1226" s="45"/>
      <c r="F1226" s="45"/>
    </row>
    <row r="1227" spans="5:6" x14ac:dyDescent="0.25">
      <c r="E1227" s="45"/>
      <c r="F1227" s="45"/>
    </row>
    <row r="1228" spans="5:6" x14ac:dyDescent="0.25">
      <c r="E1228" s="45"/>
      <c r="F1228" s="45"/>
    </row>
    <row r="1229" spans="5:6" x14ac:dyDescent="0.25">
      <c r="E1229" s="45"/>
      <c r="F1229" s="45"/>
    </row>
    <row r="1230" spans="5:6" x14ac:dyDescent="0.25">
      <c r="E1230" s="45"/>
      <c r="F1230" s="45"/>
    </row>
    <row r="1231" spans="5:6" x14ac:dyDescent="0.25">
      <c r="E1231" s="45"/>
      <c r="F1231" s="45"/>
    </row>
    <row r="1232" spans="5:6" x14ac:dyDescent="0.25">
      <c r="E1232" s="45"/>
      <c r="F1232" s="45"/>
    </row>
    <row r="1233" spans="5:6" x14ac:dyDescent="0.25">
      <c r="E1233" s="45"/>
      <c r="F1233" s="45"/>
    </row>
    <row r="1234" spans="5:6" x14ac:dyDescent="0.25">
      <c r="E1234" s="45"/>
      <c r="F1234" s="45"/>
    </row>
    <row r="1235" spans="5:6" x14ac:dyDescent="0.25">
      <c r="E1235" s="45"/>
      <c r="F1235" s="45"/>
    </row>
    <row r="1236" spans="5:6" x14ac:dyDescent="0.25">
      <c r="E1236" s="45"/>
      <c r="F1236" s="45"/>
    </row>
    <row r="1237" spans="5:6" x14ac:dyDescent="0.25">
      <c r="E1237" s="45"/>
      <c r="F1237" s="45"/>
    </row>
    <row r="1238" spans="5:6" x14ac:dyDescent="0.25">
      <c r="E1238" s="45"/>
      <c r="F1238" s="45"/>
    </row>
    <row r="1239" spans="5:6" x14ac:dyDescent="0.25">
      <c r="E1239" s="45"/>
      <c r="F1239" s="45"/>
    </row>
    <row r="1240" spans="5:6" x14ac:dyDescent="0.25">
      <c r="E1240" s="45"/>
      <c r="F1240" s="45"/>
    </row>
    <row r="1241" spans="5:6" x14ac:dyDescent="0.25">
      <c r="E1241" s="45"/>
      <c r="F1241" s="45"/>
    </row>
    <row r="1242" spans="5:6" x14ac:dyDescent="0.25">
      <c r="E1242" s="45"/>
      <c r="F1242" s="45"/>
    </row>
    <row r="1243" spans="5:6" x14ac:dyDescent="0.25">
      <c r="E1243" s="45"/>
      <c r="F1243" s="45"/>
    </row>
    <row r="1244" spans="5:6" x14ac:dyDescent="0.25">
      <c r="E1244" s="45"/>
      <c r="F1244" s="45"/>
    </row>
    <row r="1245" spans="5:6" x14ac:dyDescent="0.25">
      <c r="E1245" s="45"/>
      <c r="F1245" s="45"/>
    </row>
    <row r="1246" spans="5:6" x14ac:dyDescent="0.25">
      <c r="E1246" s="45"/>
      <c r="F1246" s="45"/>
    </row>
    <row r="1247" spans="5:6" x14ac:dyDescent="0.25">
      <c r="E1247" s="45"/>
      <c r="F1247" s="45"/>
    </row>
    <row r="1248" spans="5:6" x14ac:dyDescent="0.25">
      <c r="E1248" s="45"/>
      <c r="F1248" s="45"/>
    </row>
    <row r="1249" spans="5:6" x14ac:dyDescent="0.25">
      <c r="E1249" s="45"/>
      <c r="F1249" s="45"/>
    </row>
    <row r="1250" spans="5:6" x14ac:dyDescent="0.25">
      <c r="E1250" s="45"/>
      <c r="F1250" s="45"/>
    </row>
    <row r="1251" spans="5:6" x14ac:dyDescent="0.25">
      <c r="E1251" s="45"/>
      <c r="F1251" s="45"/>
    </row>
    <row r="1252" spans="5:6" x14ac:dyDescent="0.25">
      <c r="E1252" s="45"/>
      <c r="F1252" s="45"/>
    </row>
    <row r="1253" spans="5:6" x14ac:dyDescent="0.25">
      <c r="E1253" s="45"/>
      <c r="F1253" s="45"/>
    </row>
    <row r="1254" spans="5:6" x14ac:dyDescent="0.25">
      <c r="E1254" s="45"/>
      <c r="F1254" s="45"/>
    </row>
    <row r="1255" spans="5:6" x14ac:dyDescent="0.25">
      <c r="E1255" s="45"/>
      <c r="F1255" s="45"/>
    </row>
    <row r="1256" spans="5:6" x14ac:dyDescent="0.25">
      <c r="E1256" s="45"/>
      <c r="F1256" s="45"/>
    </row>
  </sheetData>
  <mergeCells count="7">
    <mergeCell ref="C3:F3"/>
    <mergeCell ref="C2:F2"/>
    <mergeCell ref="C4:F5"/>
    <mergeCell ref="C8:C10"/>
    <mergeCell ref="D8:D10"/>
    <mergeCell ref="E8:E10"/>
    <mergeCell ref="F8:F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1" orientation="portrait" horizontalDpi="4294967292" verticalDpi="4294967292" r:id="rId1"/>
  <headerFooter>
    <oddFooter>&amp;R&amp;A-&amp;P/&amp;N</oddFooter>
  </headerFooter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8"/>
  <sheetViews>
    <sheetView view="pageBreakPreview" zoomScale="85" zoomScaleNormal="85" zoomScaleSheetLayoutView="85" workbookViewId="0">
      <selection activeCell="L11" sqref="L11"/>
    </sheetView>
  </sheetViews>
  <sheetFormatPr defaultColWidth="8.85546875" defaultRowHeight="14.25" x14ac:dyDescent="0.25"/>
  <cols>
    <col min="1" max="1" width="3" style="30" customWidth="1"/>
    <col min="2" max="2" width="12.7109375" style="30" customWidth="1"/>
    <col min="3" max="3" width="8.7109375" style="30" customWidth="1"/>
    <col min="4" max="4" width="9" style="30" customWidth="1"/>
    <col min="5" max="5" width="8.85546875" style="30"/>
    <col min="6" max="6" width="23.5703125" style="30" customWidth="1"/>
    <col min="7" max="7" width="24.5703125" style="30" customWidth="1"/>
    <col min="8" max="8" width="18.42578125" style="30" customWidth="1"/>
    <col min="9" max="9" width="14.28515625" style="30" customWidth="1"/>
    <col min="10" max="10" width="11.5703125" style="30" customWidth="1"/>
    <col min="11" max="11" width="3" style="30" customWidth="1"/>
    <col min="12" max="12" width="8.140625" style="30" customWidth="1"/>
    <col min="13" max="13" width="7.7109375" style="30" bestFit="1" customWidth="1"/>
    <col min="14" max="16" width="8.85546875" style="30"/>
    <col min="17" max="17" width="15.140625" style="30" bestFit="1" customWidth="1"/>
    <col min="18" max="19" width="9.28515625" style="30" bestFit="1" customWidth="1"/>
    <col min="20" max="16384" width="8.85546875" style="30"/>
  </cols>
  <sheetData>
    <row r="1" spans="1:19" x14ac:dyDescent="0.25">
      <c r="A1" s="180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9" ht="23.25" x14ac:dyDescent="0.25">
      <c r="A2" s="180"/>
      <c r="B2" s="192" t="s">
        <v>97</v>
      </c>
      <c r="C2" s="192"/>
      <c r="D2" s="192"/>
      <c r="E2" s="192"/>
      <c r="F2" s="192"/>
      <c r="G2" s="192"/>
      <c r="H2" s="192"/>
      <c r="I2" s="192"/>
      <c r="J2" s="192"/>
      <c r="K2" s="180"/>
      <c r="L2" s="180"/>
      <c r="M2" s="180"/>
    </row>
    <row r="3" spans="1:19" ht="18.75" thickBot="1" x14ac:dyDescent="0.3">
      <c r="A3" s="180"/>
      <c r="B3" s="193" t="s">
        <v>88</v>
      </c>
      <c r="C3" s="193"/>
      <c r="D3" s="193"/>
      <c r="E3" s="193"/>
      <c r="F3" s="193"/>
      <c r="G3" s="193"/>
      <c r="H3" s="193"/>
      <c r="I3" s="193"/>
      <c r="J3" s="193"/>
      <c r="K3" s="180"/>
      <c r="L3" s="180"/>
      <c r="M3" s="180"/>
    </row>
    <row r="4" spans="1:19" ht="19.7" customHeight="1" thickBot="1" x14ac:dyDescent="0.3">
      <c r="A4" s="180"/>
      <c r="B4" s="156" t="s">
        <v>108</v>
      </c>
      <c r="C4" s="157"/>
      <c r="D4" s="157"/>
      <c r="E4" s="157"/>
      <c r="F4" s="157"/>
      <c r="G4" s="157"/>
      <c r="H4" s="157"/>
      <c r="I4" s="157"/>
      <c r="J4" s="158"/>
      <c r="K4" s="180"/>
      <c r="L4" s="180"/>
      <c r="M4" s="180"/>
    </row>
    <row r="5" spans="1:19" ht="15.75" x14ac:dyDescent="0.25">
      <c r="A5" s="180"/>
      <c r="B5" s="235" t="s">
        <v>84</v>
      </c>
      <c r="C5" s="237"/>
      <c r="D5" s="237"/>
      <c r="E5" s="237"/>
      <c r="F5" s="237"/>
      <c r="G5" s="237"/>
      <c r="H5" s="237"/>
      <c r="I5" s="237"/>
      <c r="J5" s="238"/>
      <c r="K5" s="180"/>
      <c r="L5" s="180"/>
      <c r="M5" s="180"/>
    </row>
    <row r="6" spans="1:19" ht="15.75" x14ac:dyDescent="0.25">
      <c r="A6" s="180"/>
      <c r="B6" s="235" t="s">
        <v>85</v>
      </c>
      <c r="C6" s="239" t="s">
        <v>107</v>
      </c>
      <c r="D6" s="239"/>
      <c r="E6" s="239"/>
      <c r="F6" s="239"/>
      <c r="G6" s="239"/>
      <c r="H6" s="239"/>
      <c r="I6" s="239"/>
      <c r="J6" s="240"/>
      <c r="K6" s="180"/>
      <c r="L6" s="180"/>
      <c r="M6" s="180"/>
    </row>
    <row r="7" spans="1:19" ht="15.75" x14ac:dyDescent="0.25">
      <c r="A7" s="180"/>
      <c r="B7" s="235" t="s">
        <v>86</v>
      </c>
      <c r="C7" s="239" t="s">
        <v>87</v>
      </c>
      <c r="D7" s="239"/>
      <c r="E7" s="239"/>
      <c r="F7" s="239"/>
      <c r="G7" s="239"/>
      <c r="H7" s="239"/>
      <c r="I7" s="239"/>
      <c r="J7" s="240"/>
      <c r="K7" s="180"/>
      <c r="L7" s="180"/>
      <c r="M7" s="180"/>
    </row>
    <row r="8" spans="1:19" ht="15" thickBot="1" x14ac:dyDescent="0.3">
      <c r="A8" s="180"/>
      <c r="B8" s="236"/>
      <c r="C8" s="180"/>
      <c r="D8" s="180"/>
      <c r="E8" s="180"/>
      <c r="F8" s="180"/>
      <c r="G8" s="180"/>
      <c r="H8" s="180"/>
      <c r="I8" s="180"/>
      <c r="J8" s="207"/>
      <c r="K8" s="180"/>
      <c r="L8" s="180"/>
      <c r="M8" s="180"/>
    </row>
    <row r="9" spans="1:19" ht="15.75" thickBot="1" x14ac:dyDescent="0.3">
      <c r="A9" s="180"/>
      <c r="B9" s="206"/>
      <c r="C9" s="174" t="s">
        <v>54</v>
      </c>
      <c r="D9" s="175"/>
      <c r="E9" s="175"/>
      <c r="F9" s="175"/>
      <c r="G9" s="176"/>
      <c r="H9" s="180"/>
      <c r="I9" s="164" t="s">
        <v>13</v>
      </c>
      <c r="J9" s="165"/>
      <c r="K9" s="180"/>
      <c r="L9" s="180"/>
      <c r="M9" s="180"/>
    </row>
    <row r="10" spans="1:19" ht="35.450000000000003" customHeight="1" x14ac:dyDescent="0.25">
      <c r="A10" s="180"/>
      <c r="B10" s="206"/>
      <c r="C10" s="177" t="s">
        <v>55</v>
      </c>
      <c r="D10" s="178"/>
      <c r="E10" s="178"/>
      <c r="F10" s="178"/>
      <c r="G10" s="32" t="s">
        <v>1</v>
      </c>
      <c r="H10" s="180"/>
      <c r="I10" s="166"/>
      <c r="J10" s="167"/>
      <c r="K10" s="180"/>
      <c r="L10" s="180"/>
      <c r="M10" s="180"/>
    </row>
    <row r="11" spans="1:19" ht="15" customHeight="1" thickBot="1" x14ac:dyDescent="0.3">
      <c r="A11" s="180"/>
      <c r="B11" s="206"/>
      <c r="C11" s="241" t="s">
        <v>62</v>
      </c>
      <c r="D11" s="242" t="s">
        <v>74</v>
      </c>
      <c r="E11" s="242"/>
      <c r="F11" s="242"/>
      <c r="G11" s="243">
        <v>0.05</v>
      </c>
      <c r="H11" s="180"/>
      <c r="I11" s="168"/>
      <c r="J11" s="169"/>
      <c r="K11" s="180"/>
      <c r="L11" s="180"/>
      <c r="M11" s="188"/>
      <c r="P11" s="34"/>
    </row>
    <row r="12" spans="1:19" x14ac:dyDescent="0.25">
      <c r="A12" s="180"/>
      <c r="B12" s="206"/>
      <c r="C12" s="241"/>
      <c r="D12" s="242" t="s">
        <v>2</v>
      </c>
      <c r="E12" s="242"/>
      <c r="F12" s="242"/>
      <c r="G12" s="243">
        <v>1.32E-2</v>
      </c>
      <c r="H12" s="180"/>
      <c r="I12" s="247" t="s">
        <v>5</v>
      </c>
      <c r="J12" s="248"/>
      <c r="K12" s="180"/>
      <c r="L12" s="180"/>
      <c r="M12" s="180"/>
    </row>
    <row r="13" spans="1:19" ht="15" thickBot="1" x14ac:dyDescent="0.3">
      <c r="A13" s="180"/>
      <c r="B13" s="206"/>
      <c r="C13" s="244"/>
      <c r="D13" s="245" t="s">
        <v>3</v>
      </c>
      <c r="E13" s="245"/>
      <c r="F13" s="245"/>
      <c r="G13" s="246">
        <v>6.08E-2</v>
      </c>
      <c r="H13" s="180"/>
      <c r="I13" s="249" t="s">
        <v>14</v>
      </c>
      <c r="J13" s="250"/>
      <c r="K13" s="180"/>
      <c r="L13" s="180"/>
      <c r="M13" s="180"/>
    </row>
    <row r="14" spans="1:19" ht="15" customHeight="1" x14ac:dyDescent="0.25">
      <c r="A14" s="180"/>
      <c r="B14" s="206"/>
      <c r="C14" s="180"/>
      <c r="D14" s="180"/>
      <c r="E14" s="170" t="s">
        <v>63</v>
      </c>
      <c r="F14" s="171"/>
      <c r="G14" s="2">
        <f>SUM(G11:G13)</f>
        <v>0.124</v>
      </c>
      <c r="H14" s="180"/>
      <c r="I14" s="180"/>
      <c r="J14" s="207"/>
      <c r="K14" s="180"/>
      <c r="L14" s="180"/>
      <c r="M14" s="180"/>
      <c r="Q14" s="35"/>
    </row>
    <row r="15" spans="1:19" ht="15.75" thickBot="1" x14ac:dyDescent="0.3">
      <c r="A15" s="180"/>
      <c r="B15" s="206"/>
      <c r="C15" s="180"/>
      <c r="D15" s="180"/>
      <c r="E15" s="172" t="s">
        <v>64</v>
      </c>
      <c r="F15" s="173"/>
      <c r="G15" s="25">
        <f>(1/(1-G14)-1)</f>
        <v>0.14155251141552516</v>
      </c>
      <c r="H15" s="180"/>
      <c r="I15" s="180"/>
      <c r="J15" s="207"/>
      <c r="K15" s="180"/>
      <c r="L15" s="180"/>
      <c r="M15" s="194"/>
      <c r="N15" s="37"/>
      <c r="O15" s="36"/>
      <c r="P15" s="36"/>
      <c r="Q15" s="36"/>
      <c r="R15" s="36"/>
      <c r="S15" s="36"/>
    </row>
    <row r="16" spans="1:19" x14ac:dyDescent="0.25">
      <c r="A16" s="180"/>
      <c r="B16" s="206"/>
      <c r="C16" s="180"/>
      <c r="D16" s="180"/>
      <c r="E16" s="180"/>
      <c r="F16" s="180"/>
      <c r="G16" s="180"/>
      <c r="H16" s="180"/>
      <c r="I16" s="180"/>
      <c r="J16" s="207"/>
      <c r="K16" s="180"/>
      <c r="L16" s="180"/>
      <c r="M16" s="180"/>
    </row>
    <row r="17" spans="1:17" ht="15" thickBot="1" x14ac:dyDescent="0.3">
      <c r="A17" s="180"/>
      <c r="B17" s="206"/>
      <c r="C17" s="180"/>
      <c r="D17" s="180"/>
      <c r="E17" s="180"/>
      <c r="F17" s="180"/>
      <c r="G17" s="180"/>
      <c r="H17" s="180"/>
      <c r="I17" s="180"/>
      <c r="J17" s="207"/>
      <c r="K17" s="180"/>
      <c r="L17" s="180"/>
      <c r="M17" s="180"/>
    </row>
    <row r="18" spans="1:17" ht="15.75" thickBot="1" x14ac:dyDescent="0.3">
      <c r="A18" s="180"/>
      <c r="B18" s="161" t="s">
        <v>4</v>
      </c>
      <c r="C18" s="162"/>
      <c r="D18" s="162"/>
      <c r="E18" s="162"/>
      <c r="F18" s="162"/>
      <c r="G18" s="162"/>
      <c r="H18" s="162"/>
      <c r="I18" s="162"/>
      <c r="J18" s="163"/>
      <c r="K18" s="180"/>
      <c r="L18" s="180"/>
      <c r="M18" s="195"/>
      <c r="Q18" s="33"/>
    </row>
    <row r="19" spans="1:17" ht="30" customHeight="1" x14ac:dyDescent="0.25">
      <c r="A19" s="180"/>
      <c r="B19" s="222" t="s">
        <v>25</v>
      </c>
      <c r="C19" s="223" t="s">
        <v>47</v>
      </c>
      <c r="D19" s="223"/>
      <c r="E19" s="223"/>
      <c r="F19" s="224" t="s">
        <v>45</v>
      </c>
      <c r="G19" s="225" t="s">
        <v>61</v>
      </c>
      <c r="H19" s="225" t="s">
        <v>53</v>
      </c>
      <c r="I19" s="224" t="s">
        <v>46</v>
      </c>
      <c r="J19" s="226" t="s">
        <v>49</v>
      </c>
      <c r="K19" s="56"/>
      <c r="L19" s="159" t="s">
        <v>49</v>
      </c>
      <c r="M19" s="160"/>
    </row>
    <row r="20" spans="1:17" ht="15" x14ac:dyDescent="0.25">
      <c r="A20" s="180"/>
      <c r="B20" s="227" t="s">
        <v>15</v>
      </c>
      <c r="C20" s="228" t="s">
        <v>48</v>
      </c>
      <c r="D20" s="228"/>
      <c r="E20" s="228"/>
      <c r="F20" s="229">
        <v>0.69920000000000004</v>
      </c>
      <c r="G20" s="229">
        <v>0.2</v>
      </c>
      <c r="H20" s="229">
        <v>0.1</v>
      </c>
      <c r="I20" s="229">
        <f>G15</f>
        <v>0.14155251141552516</v>
      </c>
      <c r="J20" s="230">
        <f>TRUNC((1+F20+G20)*(1+H20)*(1+I20),4)</f>
        <v>2.3847999999999998</v>
      </c>
      <c r="K20" s="188"/>
      <c r="L20" s="26" t="s">
        <v>15</v>
      </c>
      <c r="M20" s="27">
        <f>J20</f>
        <v>2.3847999999999998</v>
      </c>
      <c r="N20" s="34"/>
    </row>
    <row r="21" spans="1:17" ht="15.75" thickBot="1" x14ac:dyDescent="0.3">
      <c r="A21" s="180"/>
      <c r="B21" s="231" t="s">
        <v>50</v>
      </c>
      <c r="C21" s="232" t="s">
        <v>51</v>
      </c>
      <c r="D21" s="232"/>
      <c r="E21" s="232"/>
      <c r="F21" s="233" t="s">
        <v>52</v>
      </c>
      <c r="G21" s="233" t="s">
        <v>52</v>
      </c>
      <c r="H21" s="233">
        <v>0.1</v>
      </c>
      <c r="I21" s="233">
        <f>I20</f>
        <v>0.14155251141552516</v>
      </c>
      <c r="J21" s="234">
        <f>TRUNC((1+H21)*(1+I21),4)</f>
        <v>1.2557</v>
      </c>
      <c r="K21" s="180"/>
      <c r="L21" s="28" t="s">
        <v>50</v>
      </c>
      <c r="M21" s="29">
        <f>J21</f>
        <v>1.2557</v>
      </c>
    </row>
    <row r="22" spans="1:17" ht="15" x14ac:dyDescent="0.25">
      <c r="A22" s="180"/>
      <c r="B22" s="199"/>
      <c r="C22" s="200"/>
      <c r="D22" s="200"/>
      <c r="E22" s="200"/>
      <c r="F22" s="201"/>
      <c r="G22" s="201"/>
      <c r="H22" s="201"/>
      <c r="I22" s="201"/>
      <c r="J22" s="202"/>
      <c r="K22" s="180"/>
      <c r="L22" s="197"/>
      <c r="M22" s="198"/>
    </row>
    <row r="23" spans="1:17" x14ac:dyDescent="0.25">
      <c r="A23" s="180"/>
      <c r="B23" s="203" t="s">
        <v>16</v>
      </c>
      <c r="C23" s="204"/>
      <c r="D23" s="204"/>
      <c r="E23" s="204"/>
      <c r="F23" s="204"/>
      <c r="G23" s="204"/>
      <c r="H23" s="204"/>
      <c r="I23" s="204"/>
      <c r="J23" s="205"/>
      <c r="K23" s="180"/>
      <c r="L23" s="180"/>
      <c r="M23" s="180"/>
    </row>
    <row r="24" spans="1:17" x14ac:dyDescent="0.25">
      <c r="A24" s="180"/>
      <c r="B24" s="206"/>
      <c r="C24" s="180"/>
      <c r="D24" s="180"/>
      <c r="E24" s="180"/>
      <c r="F24" s="180"/>
      <c r="G24" s="180"/>
      <c r="H24" s="180"/>
      <c r="I24" s="180"/>
      <c r="J24" s="207"/>
      <c r="K24" s="180"/>
      <c r="L24" s="180"/>
      <c r="M24" s="180"/>
    </row>
    <row r="25" spans="1:17" x14ac:dyDescent="0.25">
      <c r="A25" s="180"/>
      <c r="B25" s="208" t="s">
        <v>68</v>
      </c>
      <c r="C25" s="200"/>
      <c r="D25" s="200"/>
      <c r="E25" s="200"/>
      <c r="F25" s="200"/>
      <c r="G25" s="200"/>
      <c r="H25" s="200"/>
      <c r="I25" s="200"/>
      <c r="J25" s="209"/>
      <c r="K25" s="180"/>
      <c r="L25" s="180"/>
      <c r="M25" s="180"/>
    </row>
    <row r="26" spans="1:17" x14ac:dyDescent="0.25">
      <c r="A26" s="180"/>
      <c r="B26" s="206"/>
      <c r="C26" s="180"/>
      <c r="D26" s="180"/>
      <c r="E26" s="180"/>
      <c r="F26" s="180"/>
      <c r="G26" s="180"/>
      <c r="H26" s="180"/>
      <c r="I26" s="180"/>
      <c r="J26" s="207"/>
      <c r="K26" s="180"/>
      <c r="L26" s="180"/>
      <c r="M26" s="180"/>
    </row>
    <row r="27" spans="1:17" ht="30" customHeight="1" x14ac:dyDescent="0.25">
      <c r="A27" s="180"/>
      <c r="B27" s="210" t="s">
        <v>58</v>
      </c>
      <c r="C27" s="211"/>
      <c r="D27" s="211"/>
      <c r="E27" s="211"/>
      <c r="F27" s="211"/>
      <c r="G27" s="211"/>
      <c r="H27" s="211"/>
      <c r="I27" s="211"/>
      <c r="J27" s="212"/>
      <c r="K27" s="180"/>
      <c r="L27" s="180"/>
      <c r="M27" s="180"/>
    </row>
    <row r="28" spans="1:17" x14ac:dyDescent="0.25">
      <c r="A28" s="180"/>
      <c r="B28" s="206"/>
      <c r="C28" s="180"/>
      <c r="D28" s="180"/>
      <c r="E28" s="180"/>
      <c r="F28" s="180"/>
      <c r="G28" s="180"/>
      <c r="H28" s="180"/>
      <c r="I28" s="180"/>
      <c r="J28" s="207"/>
      <c r="K28" s="180"/>
      <c r="L28" s="180"/>
      <c r="M28" s="180"/>
    </row>
    <row r="29" spans="1:17" ht="30" customHeight="1" x14ac:dyDescent="0.25">
      <c r="A29" s="180"/>
      <c r="B29" s="213" t="s">
        <v>56</v>
      </c>
      <c r="C29" s="214"/>
      <c r="D29" s="214"/>
      <c r="E29" s="214"/>
      <c r="F29" s="214"/>
      <c r="G29" s="214"/>
      <c r="H29" s="214"/>
      <c r="I29" s="214"/>
      <c r="J29" s="215"/>
      <c r="K29" s="180"/>
      <c r="L29" s="180"/>
      <c r="M29" s="180"/>
    </row>
    <row r="30" spans="1:17" x14ac:dyDescent="0.25">
      <c r="A30" s="180"/>
      <c r="B30" s="206"/>
      <c r="C30" s="180"/>
      <c r="D30" s="180"/>
      <c r="E30" s="180"/>
      <c r="F30" s="180"/>
      <c r="G30" s="180"/>
      <c r="H30" s="180"/>
      <c r="I30" s="180"/>
      <c r="J30" s="207"/>
      <c r="K30" s="180"/>
      <c r="L30" s="180"/>
      <c r="M30" s="180"/>
    </row>
    <row r="31" spans="1:17" ht="60" customHeight="1" x14ac:dyDescent="0.25">
      <c r="A31" s="180"/>
      <c r="B31" s="210" t="s">
        <v>57</v>
      </c>
      <c r="C31" s="211"/>
      <c r="D31" s="211"/>
      <c r="E31" s="211"/>
      <c r="F31" s="211"/>
      <c r="G31" s="211"/>
      <c r="H31" s="211"/>
      <c r="I31" s="211"/>
      <c r="J31" s="212"/>
      <c r="K31" s="182"/>
      <c r="L31" s="180"/>
      <c r="M31" s="180"/>
    </row>
    <row r="32" spans="1:17" x14ac:dyDescent="0.25">
      <c r="A32" s="180"/>
      <c r="B32" s="206"/>
      <c r="C32" s="180"/>
      <c r="D32" s="180"/>
      <c r="E32" s="180"/>
      <c r="F32" s="180"/>
      <c r="G32" s="180"/>
      <c r="H32" s="180"/>
      <c r="I32" s="180"/>
      <c r="J32" s="207"/>
      <c r="K32" s="180"/>
      <c r="L32" s="180"/>
      <c r="M32" s="180"/>
    </row>
    <row r="33" spans="1:14" ht="15" customHeight="1" x14ac:dyDescent="0.25">
      <c r="A33" s="180"/>
      <c r="B33" s="210" t="s">
        <v>109</v>
      </c>
      <c r="C33" s="211"/>
      <c r="D33" s="211"/>
      <c r="E33" s="211"/>
      <c r="F33" s="211"/>
      <c r="G33" s="211"/>
      <c r="H33" s="211"/>
      <c r="I33" s="211"/>
      <c r="J33" s="212"/>
      <c r="K33" s="196"/>
      <c r="L33" s="196"/>
      <c r="M33" s="196"/>
      <c r="N33" s="38"/>
    </row>
    <row r="34" spans="1:14" ht="16.5" customHeight="1" x14ac:dyDescent="0.25">
      <c r="A34" s="180"/>
      <c r="B34" s="216"/>
      <c r="C34" s="217"/>
      <c r="D34" s="217"/>
      <c r="E34" s="217"/>
      <c r="F34" s="217"/>
      <c r="G34" s="217"/>
      <c r="H34" s="217"/>
      <c r="I34" s="217"/>
      <c r="J34" s="218"/>
      <c r="K34" s="196"/>
      <c r="L34" s="196"/>
      <c r="M34" s="196"/>
      <c r="N34" s="38"/>
    </row>
    <row r="35" spans="1:14" ht="15" customHeight="1" x14ac:dyDescent="0.25">
      <c r="A35" s="180"/>
      <c r="B35" s="210" t="s">
        <v>59</v>
      </c>
      <c r="C35" s="211"/>
      <c r="D35" s="211"/>
      <c r="E35" s="211"/>
      <c r="F35" s="211"/>
      <c r="G35" s="211"/>
      <c r="H35" s="211"/>
      <c r="I35" s="211"/>
      <c r="J35" s="212"/>
      <c r="K35" s="196"/>
      <c r="L35" s="196"/>
      <c r="M35" s="196"/>
      <c r="N35" s="38"/>
    </row>
    <row r="36" spans="1:14" ht="15" thickBot="1" x14ac:dyDescent="0.3">
      <c r="A36" s="180"/>
      <c r="B36" s="219"/>
      <c r="C36" s="220"/>
      <c r="D36" s="220"/>
      <c r="E36" s="220"/>
      <c r="F36" s="220"/>
      <c r="G36" s="220"/>
      <c r="H36" s="220"/>
      <c r="I36" s="220"/>
      <c r="J36" s="221"/>
      <c r="K36" s="180"/>
      <c r="L36" s="180"/>
      <c r="M36" s="180"/>
    </row>
    <row r="37" spans="1:14" x14ac:dyDescent="0.25">
      <c r="A37" s="180"/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</row>
    <row r="38" spans="1:14" x14ac:dyDescent="0.25">
      <c r="A38" s="180"/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</row>
  </sheetData>
  <mergeCells count="30">
    <mergeCell ref="B18:J18"/>
    <mergeCell ref="I13:J13"/>
    <mergeCell ref="I12:J12"/>
    <mergeCell ref="I9:J11"/>
    <mergeCell ref="E14:F14"/>
    <mergeCell ref="E15:F15"/>
    <mergeCell ref="C9:G9"/>
    <mergeCell ref="C10:F10"/>
    <mergeCell ref="C11:C13"/>
    <mergeCell ref="D11:F11"/>
    <mergeCell ref="D12:F12"/>
    <mergeCell ref="D13:F13"/>
    <mergeCell ref="L19:M19"/>
    <mergeCell ref="B31:J31"/>
    <mergeCell ref="B33:J33"/>
    <mergeCell ref="B35:J35"/>
    <mergeCell ref="B27:J27"/>
    <mergeCell ref="B29:J29"/>
    <mergeCell ref="B23:J23"/>
    <mergeCell ref="C19:E19"/>
    <mergeCell ref="C20:E20"/>
    <mergeCell ref="C21:E21"/>
    <mergeCell ref="B25:J25"/>
    <mergeCell ref="C22:E22"/>
    <mergeCell ref="B2:J2"/>
    <mergeCell ref="C5:J5"/>
    <mergeCell ref="C6:J6"/>
    <mergeCell ref="C7:J7"/>
    <mergeCell ref="B3:J3"/>
    <mergeCell ref="B4:J4"/>
  </mergeCells>
  <printOptions horizontalCentered="1" verticalCentered="1"/>
  <pageMargins left="0.51181102362204722" right="0.51181102362204722" top="0.39370078740157483" bottom="0.39370078740157483" header="0.31496062992125984" footer="0.31496062992125984"/>
  <pageSetup paperSize="9" scale="53" orientation="landscape" r:id="rId1"/>
  <headerFooter>
    <oddFooter>&amp;R&amp;A-&amp;P/&amp;N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6146" r:id="rId4">
          <objectPr defaultSize="0" autoPict="0" r:id="rId5">
            <anchor moveWithCells="1" sizeWithCells="1">
              <from>
                <xdr:col>2</xdr:col>
                <xdr:colOff>247650</xdr:colOff>
                <xdr:row>15</xdr:row>
                <xdr:rowOff>0</xdr:rowOff>
              </from>
              <to>
                <xdr:col>9</xdr:col>
                <xdr:colOff>0</xdr:colOff>
                <xdr:row>15</xdr:row>
                <xdr:rowOff>0</xdr:rowOff>
              </to>
            </anchor>
          </objectPr>
        </oleObject>
      </mc:Choice>
      <mc:Fallback>
        <oleObject progId="Equation.3" shapeId="6146" r:id="rId4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Planilha resumo orçamento</vt:lpstr>
      <vt:lpstr>Preços unitários</vt:lpstr>
      <vt:lpstr>Quantitativo MDO</vt:lpstr>
      <vt:lpstr>Cálculo do fator "K"</vt:lpstr>
      <vt:lpstr>'Cálculo do fator "K"'!Area_de_impressao</vt:lpstr>
      <vt:lpstr>'Planilha resumo orçamento'!Area_de_impressao</vt:lpstr>
      <vt:lpstr>'Preços unitários'!Area_de_impressao</vt:lpstr>
      <vt:lpstr>'Quantitativo MDO'!Area_de_impressao</vt:lpstr>
      <vt:lpstr>'Preços unitários'!Titulos_de_impressao</vt:lpstr>
      <vt:lpstr>'Quantitativo MDO'!Titulos_de_impressao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</dc:creator>
  <cp:lastModifiedBy>Francis Thiago Batista Araujo</cp:lastModifiedBy>
  <cp:lastPrinted>2025-09-29T18:30:37Z</cp:lastPrinted>
  <dcterms:created xsi:type="dcterms:W3CDTF">2013-07-09T12:36:16Z</dcterms:created>
  <dcterms:modified xsi:type="dcterms:W3CDTF">2026-08-24T14:14:25Z</dcterms:modified>
</cp:coreProperties>
</file>