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5720"/>
  </bookViews>
  <sheets>
    <sheet name="SF (prestação parcial ou final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"/>
  <c r="I82"/>
  <c r="F104"/>
  <c r="F96"/>
  <c r="F86" s="1"/>
  <c r="F84"/>
  <c r="L60"/>
  <c r="L61"/>
  <c r="L62"/>
  <c r="M58" l="1"/>
  <c r="M59" s="1"/>
  <c r="M60" s="1"/>
  <c r="M61" s="1"/>
  <c r="M62" s="1"/>
  <c r="M64" s="1"/>
  <c r="F73" s="1"/>
  <c r="N15"/>
  <c r="N16" s="1"/>
  <c r="N63"/>
  <c r="I63"/>
  <c r="J63"/>
  <c r="K63"/>
  <c r="H63"/>
  <c r="D73" s="1"/>
  <c r="L59"/>
  <c r="L58"/>
  <c r="M40"/>
  <c r="M41"/>
  <c r="M42"/>
  <c r="M43"/>
  <c r="M44"/>
  <c r="M45"/>
  <c r="M46"/>
  <c r="M47"/>
  <c r="M48"/>
  <c r="M39"/>
  <c r="L30"/>
  <c r="K30"/>
  <c r="D71" s="1"/>
  <c r="M16"/>
  <c r="M17"/>
  <c r="M18"/>
  <c r="M19"/>
  <c r="M20"/>
  <c r="M21"/>
  <c r="M22"/>
  <c r="M23"/>
  <c r="M24"/>
  <c r="M25"/>
  <c r="M26"/>
  <c r="M27"/>
  <c r="M28"/>
  <c r="M29"/>
  <c r="M15"/>
  <c r="M49" l="1"/>
  <c r="L63"/>
  <c r="M30"/>
  <c r="N39"/>
  <c r="N40" s="1"/>
  <c r="N41" s="1"/>
  <c r="N42" s="1"/>
  <c r="N43" s="1"/>
  <c r="N44" s="1"/>
  <c r="N45" s="1"/>
  <c r="N46" s="1"/>
  <c r="N47" s="1"/>
  <c r="N48" s="1"/>
  <c r="N50" s="1"/>
  <c r="F72" s="1"/>
  <c r="K49"/>
  <c r="L49"/>
  <c r="J49"/>
  <c r="D72" s="1"/>
  <c r="D74" s="1"/>
  <c r="F85" l="1"/>
  <c r="F87" s="1"/>
  <c r="N17"/>
  <c r="N18" s="1"/>
  <c r="N19" s="1"/>
  <c r="N20" l="1"/>
  <c r="N21" s="1"/>
  <c r="N22" s="1"/>
  <c r="N23" s="1"/>
  <c r="N24" s="1"/>
  <c r="N25" s="1"/>
  <c r="N26" s="1"/>
  <c r="N27" s="1"/>
  <c r="N28" s="1"/>
  <c r="N29" l="1"/>
  <c r="N31" s="1"/>
  <c r="F71" s="1"/>
  <c r="F74" s="1"/>
  <c r="D75" s="1"/>
</calcChain>
</file>

<file path=xl/sharedStrings.xml><?xml version="1.0" encoding="utf-8"?>
<sst xmlns="http://schemas.openxmlformats.org/spreadsheetml/2006/main" count="199" uniqueCount="122">
  <si>
    <t>PLANILHA DE PRESTAÇÃO DE CONTAS DE SUPRIMENTO DE FUNDOS</t>
  </si>
  <si>
    <t>(Capítulo IV da Resolução CJF nº 882, de 2024)</t>
  </si>
  <si>
    <t>DADOS DO SUPRIDO</t>
  </si>
  <si>
    <t>NOME:</t>
  </si>
  <si>
    <t>THIAGO DE OLIVEIRA LIMA SOBREIRA</t>
  </si>
  <si>
    <t>CPF:</t>
  </si>
  <si>
    <t>010.025.024-62</t>
  </si>
  <si>
    <t>CARGO/FUNÇÃO:</t>
  </si>
  <si>
    <t>TÉCNICO JUDICIÁRIO</t>
  </si>
  <si>
    <t>LOTAÇÃO:</t>
  </si>
  <si>
    <t>12ª VARA FEDERAL/PB em GUARABIRA</t>
  </si>
  <si>
    <t>DADOS DO SUPRIMENTO</t>
  </si>
  <si>
    <t>Processo SEI:</t>
  </si>
  <si>
    <t>0001806-67.2024.4.05.7400</t>
  </si>
  <si>
    <t>Centro de custo:</t>
  </si>
  <si>
    <t>NA - Suprimento de Fundos</t>
  </si>
  <si>
    <t>Valor:</t>
  </si>
  <si>
    <t>R$ 10.000,00 (dez mil reais)</t>
  </si>
  <si>
    <t>Modalidade:</t>
  </si>
  <si>
    <t>CPPJ - Carto de Pagamentos do Poder Judiciário</t>
  </si>
  <si>
    <t>Período de Aplicação:</t>
  </si>
  <si>
    <t>Em até 180 DIAS, de 27/05/2024 até 23/11/2024</t>
  </si>
  <si>
    <t>Período de Prestação de Contas:</t>
  </si>
  <si>
    <t>Em até 10 DIAS, de 23/11/2024 a 03/12/2024</t>
  </si>
  <si>
    <t>CLASSIFICAÇÃO DA DESPESA - MATERIAL DE CONSUMO (R$ 4.000,00)</t>
  </si>
  <si>
    <t>Item</t>
  </si>
  <si>
    <t>Fornecedor</t>
  </si>
  <si>
    <t>CNPJ</t>
  </si>
  <si>
    <t>NF /</t>
  </si>
  <si>
    <t xml:space="preserve">Data de </t>
  </si>
  <si>
    <t>Descrição dos Materiais</t>
  </si>
  <si>
    <t xml:space="preserve">Valor </t>
  </si>
  <si>
    <t>Saldo</t>
  </si>
  <si>
    <t>Código da Classe do Material</t>
  </si>
  <si>
    <t>DANFE</t>
  </si>
  <si>
    <t>Emissão</t>
  </si>
  <si>
    <t>Bruto</t>
  </si>
  <si>
    <t>do ISS</t>
  </si>
  <si>
    <t>Líquido</t>
  </si>
  <si>
    <t>CASA SHOPPING COMERCIO VAREJISTA LTDA</t>
  </si>
  <si>
    <t>08.785.982/0001-86</t>
  </si>
  <si>
    <t>000.004.371</t>
  </si>
  <si>
    <t>01 JOGO DE COLHER EM AÇO INOX 6 PEÇAS</t>
  </si>
  <si>
    <t xml:space="preserve">ORGANIZADOR DE TALHERES LOGIC CTP </t>
  </si>
  <si>
    <t>02 POTES HERMÉTEICOS KEEP 1,5 LITROS</t>
  </si>
  <si>
    <t>02 POTES COLMEIADIAMANTE 800 ml</t>
  </si>
  <si>
    <t>01 CANECA CRIATIVA 12 CM AA 1,4 litros</t>
  </si>
  <si>
    <t>01 DISPENSER PDETER COMPACT TRIUM 500 ML</t>
  </si>
  <si>
    <t>01 ESCORREDOR DE LOUÇAS TRIUM PEQ EL505</t>
  </si>
  <si>
    <t>COMERCIO VAREJISTA DE UTILIZADAS EIRELI</t>
  </si>
  <si>
    <t>05.611.263/0001-50</t>
  </si>
  <si>
    <t>01 SUPORTE INOX PARA COPO ÁGUA</t>
  </si>
  <si>
    <t>ODERLOR DE ASSIS NUNES - ME</t>
  </si>
  <si>
    <t>11.516.565/0001-42</t>
  </si>
  <si>
    <t>000.357.745</t>
  </si>
  <si>
    <t>02 PACOTES DE MEXEDOR PEQUENO COM 500 U CADA</t>
  </si>
  <si>
    <t>TOTAL DESPESAS REALIZADAS =</t>
  </si>
  <si>
    <t>***</t>
  </si>
  <si>
    <t>SALDO NÃO UTILIZADO =</t>
  </si>
  <si>
    <t>OBSERVAÇÕES: NA CÉLULA F21 foi dado um desconto na nota de 14,70 e por isso o valor foi alterado de 38,90 para 24,20</t>
  </si>
  <si>
    <t>CLASSIFICAÇÃO DA DESPESA - SERVIÇOS DE PESSOA JURÍDICA (R$ 4.000,00)</t>
  </si>
  <si>
    <t>Descrição dos Serviços</t>
  </si>
  <si>
    <t>Valor</t>
  </si>
  <si>
    <t>Código da Descrição do Serviço</t>
  </si>
  <si>
    <t>do INSS</t>
  </si>
  <si>
    <t>WAGNER GOMES BERNARDO</t>
  </si>
  <si>
    <t>39.893.941/0001-37</t>
  </si>
  <si>
    <t>CARREGAMENTO DOS ARQUIVOS DE GBA 2012/2018</t>
  </si>
  <si>
    <t>VALDEREDO ALEXANDRE DE SOUZA</t>
  </si>
  <si>
    <t>47.171.812/0001-63</t>
  </si>
  <si>
    <t>LOCAÇÃO DE EQUIPAMENTOS DE SOM</t>
  </si>
  <si>
    <t>LOCAÇÃO DE TENDA 3 m X 3 m</t>
  </si>
  <si>
    <t>LOCAÇÃO DE GRID 3m x 2m</t>
  </si>
  <si>
    <t>OBSERVAÇÕES:</t>
  </si>
  <si>
    <t>CLASSIFICAÇÃO DA DESPESA - SERVIÇOS DE PESSOA FÍSICA (R$ 2.000,00)</t>
  </si>
  <si>
    <t>CPF</t>
  </si>
  <si>
    <t>RECIBO</t>
  </si>
  <si>
    <t>INSS</t>
  </si>
  <si>
    <t>do IRRF</t>
  </si>
  <si>
    <t>PATR.</t>
  </si>
  <si>
    <t>RESUMO DE DESPESAS (em R$)</t>
  </si>
  <si>
    <t>Valores por:
Código da Classe do Material</t>
  </si>
  <si>
    <t xml:space="preserve">Valores por:
Código da Descrição do Serviço </t>
  </si>
  <si>
    <t>DESCRIÇÃO</t>
  </si>
  <si>
    <t>REALIZADAS</t>
  </si>
  <si>
    <t>NÃO REALIZADAS</t>
  </si>
  <si>
    <t>Código</t>
  </si>
  <si>
    <t>VALOR (R$)</t>
  </si>
  <si>
    <t>Material de Consumo</t>
  </si>
  <si>
    <t>Serviço de Pessoa Jurídica</t>
  </si>
  <si>
    <t>Serviço de Pessoa Física</t>
  </si>
  <si>
    <t xml:space="preserve">SUBTOTAL </t>
  </si>
  <si>
    <t xml:space="preserve">TOTAL </t>
  </si>
  <si>
    <t>PAGAMENTOS REALIZADOS (em R$)</t>
  </si>
  <si>
    <t>FATURAS EMITIDAS</t>
  </si>
  <si>
    <t>PERÍODO</t>
  </si>
  <si>
    <t>VENCIMENTO</t>
  </si>
  <si>
    <t>VALOR</t>
  </si>
  <si>
    <t>TOTAL</t>
  </si>
  <si>
    <t>TRIBUTOS RETIDOS NA FONTE</t>
  </si>
  <si>
    <t>VALORES SACADOS EM ESPÉCIE</t>
  </si>
  <si>
    <t>VALORES SECADOS EM ESPÉCIE</t>
  </si>
  <si>
    <t>SAQUE</t>
  </si>
  <si>
    <t>DATA</t>
  </si>
  <si>
    <t xml:space="preserve">CARREGAMENTO DOS ARQUIVOS DE GBA </t>
  </si>
  <si>
    <t>LOCAÇÃO DE EQUIPAMENTOS PARA A REINAUGUARAÇÃO EM 13/08</t>
  </si>
  <si>
    <t>TOTAL (R$)</t>
  </si>
  <si>
    <t>PERCENTUAL EM RELAÇÃO AO VALOR CONCEDIDO (%)</t>
  </si>
  <si>
    <t>DEVOLUÇÃO DE VALORES SACADOS E NÃO UTILIZADOS</t>
  </si>
  <si>
    <t>NÚMERO DA GRU</t>
  </si>
  <si>
    <t>DATA DE EMISSÃO</t>
  </si>
  <si>
    <t>ART DESIGNER SERVICOS DE IMPRESSAO DIGITAL LTDA</t>
  </si>
  <si>
    <t>49.982.053/0001-44</t>
  </si>
  <si>
    <t>06 PLACAS EM P.S ADESIVO</t>
  </si>
  <si>
    <t>ROGERIO WILKER CAVALCANTE RIBEIRO</t>
  </si>
  <si>
    <t>48.649.401/0001-01</t>
  </si>
  <si>
    <t>serviços de música (Caravana do Servidor)</t>
  </si>
  <si>
    <t>ARTUZINHO PROMOCOES E EVENTOS</t>
  </si>
  <si>
    <t>17.500.393/0001-03</t>
  </si>
  <si>
    <t>aluguel de 05 mesas bistrô (caravana do servidor)</t>
  </si>
  <si>
    <t>SERVIÇOS DE MÚSICA (EVENTO CARAVANA DO SERVIDOR)</t>
  </si>
  <si>
    <t>LOCAÇÃO DE 05 MESES BISTRÔ (EVENTO DO SERVIDOR)</t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</si>
</sst>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Arial Black"/>
      <family val="2"/>
    </font>
    <font>
      <b/>
      <sz val="11"/>
      <color rgb="FF7F7F7F"/>
      <name val="Arial Rounded MT Bold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Arial Rounded MT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 Rounded MT Bold"/>
      <family val="2"/>
    </font>
    <font>
      <b/>
      <sz val="11"/>
      <color rgb="FF0000FF"/>
      <name val="Aharoni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Aharoni"/>
      <charset val="177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center"/>
    </xf>
    <xf numFmtId="0" fontId="6" fillId="5" borderId="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/>
    <xf numFmtId="0" fontId="0" fillId="0" borderId="26" xfId="0" applyBorder="1"/>
    <xf numFmtId="0" fontId="6" fillId="0" borderId="12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/>
    <xf numFmtId="0" fontId="0" fillId="8" borderId="0" xfId="0" applyFill="1" applyAlignment="1">
      <alignment vertical="top"/>
    </xf>
    <xf numFmtId="0" fontId="0" fillId="8" borderId="0" xfId="0" applyFill="1"/>
    <xf numFmtId="0" fontId="0" fillId="8" borderId="1" xfId="0" applyFill="1" applyBorder="1"/>
    <xf numFmtId="0" fontId="0" fillId="3" borderId="0" xfId="0" applyFill="1"/>
    <xf numFmtId="4" fontId="6" fillId="5" borderId="19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right"/>
    </xf>
    <xf numFmtId="0" fontId="7" fillId="0" borderId="26" xfId="0" applyFont="1" applyBorder="1" applyAlignment="1">
      <alignment horizontal="center" wrapText="1"/>
    </xf>
    <xf numFmtId="0" fontId="0" fillId="0" borderId="27" xfId="0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Border="1" applyAlignment="1">
      <alignment horizontal="left" vertical="center"/>
    </xf>
    <xf numFmtId="0" fontId="6" fillId="0" borderId="8" xfId="0" applyFont="1" applyBorder="1" applyAlignment="1">
      <alignment horizontal="center" wrapText="1"/>
    </xf>
    <xf numFmtId="0" fontId="5" fillId="5" borderId="24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0" fillId="12" borderId="25" xfId="0" applyFill="1" applyBorder="1"/>
    <xf numFmtId="0" fontId="7" fillId="11" borderId="25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0" fontId="0" fillId="12" borderId="15" xfId="0" applyFill="1" applyBorder="1"/>
    <xf numFmtId="0" fontId="0" fillId="11" borderId="15" xfId="0" applyFill="1" applyBorder="1"/>
    <xf numFmtId="0" fontId="6" fillId="12" borderId="16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4" fontId="6" fillId="0" borderId="24" xfId="0" applyNumberFormat="1" applyFont="1" applyBorder="1" applyAlignment="1">
      <alignment horizontal="center"/>
    </xf>
    <xf numFmtId="9" fontId="10" fillId="4" borderId="24" xfId="0" applyNumberFormat="1" applyFont="1" applyFill="1" applyBorder="1" applyAlignment="1">
      <alignment horizontal="center"/>
    </xf>
    <xf numFmtId="0" fontId="0" fillId="13" borderId="0" xfId="0" applyFill="1" applyAlignment="1">
      <alignment horizontal="left" vertical="center"/>
    </xf>
    <xf numFmtId="0" fontId="0" fillId="13" borderId="19" xfId="0" applyFill="1" applyBorder="1" applyAlignment="1">
      <alignment horizontal="left" vertical="center"/>
    </xf>
    <xf numFmtId="0" fontId="6" fillId="5" borderId="40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3" borderId="42" xfId="0" applyFill="1" applyBorder="1" applyAlignment="1">
      <alignment horizontal="left"/>
    </xf>
    <xf numFmtId="0" fontId="7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2" borderId="43" xfId="0" applyFill="1" applyBorder="1"/>
    <xf numFmtId="0" fontId="0" fillId="8" borderId="42" xfId="0" applyFill="1" applyBorder="1" applyAlignment="1">
      <alignment vertical="top"/>
    </xf>
    <xf numFmtId="0" fontId="0" fillId="8" borderId="4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3" borderId="42" xfId="0" applyFill="1" applyBorder="1" applyAlignment="1">
      <alignment horizontal="center"/>
    </xf>
    <xf numFmtId="0" fontId="7" fillId="0" borderId="5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wrapText="1"/>
    </xf>
    <xf numFmtId="0" fontId="0" fillId="3" borderId="42" xfId="0" applyFill="1" applyBorder="1"/>
    <xf numFmtId="0" fontId="7" fillId="0" borderId="49" xfId="0" applyFont="1" applyBorder="1" applyAlignment="1">
      <alignment horizontal="center" wrapText="1"/>
    </xf>
    <xf numFmtId="0" fontId="7" fillId="0" borderId="49" xfId="0" applyFont="1" applyBorder="1" applyAlignment="1">
      <alignment horizontal="center"/>
    </xf>
    <xf numFmtId="0" fontId="0" fillId="3" borderId="43" xfId="0" applyFill="1" applyBorder="1"/>
    <xf numFmtId="0" fontId="0" fillId="13" borderId="52" xfId="0" applyFill="1" applyBorder="1" applyAlignment="1">
      <alignment horizontal="left" vertical="center"/>
    </xf>
    <xf numFmtId="0" fontId="0" fillId="13" borderId="42" xfId="0" applyFill="1" applyBorder="1" applyAlignment="1">
      <alignment horizontal="left" vertical="center"/>
    </xf>
    <xf numFmtId="0" fontId="0" fillId="0" borderId="56" xfId="0" applyBorder="1"/>
    <xf numFmtId="0" fontId="0" fillId="0" borderId="58" xfId="0" applyBorder="1"/>
    <xf numFmtId="4" fontId="6" fillId="5" borderId="17" xfId="0" applyNumberFormat="1" applyFont="1" applyFill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wrapText="1"/>
    </xf>
    <xf numFmtId="4" fontId="0" fillId="0" borderId="0" xfId="0" applyNumberFormat="1"/>
    <xf numFmtId="4" fontId="11" fillId="0" borderId="26" xfId="0" applyNumberFormat="1" applyFont="1" applyBorder="1" applyAlignment="1">
      <alignment horizontal="right" vertical="center"/>
    </xf>
    <xf numFmtId="4" fontId="12" fillId="0" borderId="26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 wrapText="1"/>
    </xf>
    <xf numFmtId="4" fontId="11" fillId="0" borderId="5" xfId="0" applyNumberFormat="1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 vertical="center"/>
    </xf>
    <xf numFmtId="4" fontId="13" fillId="5" borderId="17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right" vertical="center"/>
    </xf>
    <xf numFmtId="4" fontId="15" fillId="0" borderId="26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center" vertical="center"/>
    </xf>
    <xf numFmtId="0" fontId="0" fillId="12" borderId="62" xfId="0" applyFill="1" applyBorder="1"/>
    <xf numFmtId="0" fontId="0" fillId="8" borderId="63" xfId="0" applyFill="1" applyBorder="1" applyAlignment="1">
      <alignment horizontal="right"/>
    </xf>
    <xf numFmtId="0" fontId="0" fillId="8" borderId="64" xfId="0" applyFill="1" applyBorder="1" applyAlignment="1">
      <alignment horizontal="right"/>
    </xf>
    <xf numFmtId="0" fontId="7" fillId="11" borderId="62" xfId="0" applyFont="1" applyFill="1" applyBorder="1" applyAlignment="1">
      <alignment horizontal="right"/>
    </xf>
    <xf numFmtId="8" fontId="7" fillId="13" borderId="63" xfId="0" applyNumberFormat="1" applyFont="1" applyFill="1" applyBorder="1" applyAlignment="1">
      <alignment horizontal="center"/>
    </xf>
    <xf numFmtId="8" fontId="7" fillId="13" borderId="65" xfId="0" applyNumberFormat="1" applyFont="1" applyFill="1" applyBorder="1" applyAlignment="1">
      <alignment horizontal="center"/>
    </xf>
    <xf numFmtId="8" fontId="7" fillId="13" borderId="64" xfId="0" applyNumberFormat="1" applyFont="1" applyFill="1" applyBorder="1" applyAlignment="1">
      <alignment horizontal="center"/>
    </xf>
    <xf numFmtId="0" fontId="16" fillId="12" borderId="2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0" fillId="0" borderId="26" xfId="0" applyNumberFormat="1" applyBorder="1" applyAlignment="1">
      <alignment horizontal="center" vertical="center" wrapText="1"/>
    </xf>
    <xf numFmtId="0" fontId="0" fillId="8" borderId="4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6" borderId="36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13" borderId="36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0" fontId="8" fillId="10" borderId="36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8" fontId="6" fillId="8" borderId="2" xfId="0" applyNumberFormat="1" applyFont="1" applyFill="1" applyBorder="1" applyAlignment="1">
      <alignment horizontal="right"/>
    </xf>
    <xf numFmtId="8" fontId="6" fillId="8" borderId="4" xfId="0" applyNumberFormat="1" applyFont="1" applyFill="1" applyBorder="1" applyAlignment="1">
      <alignment horizontal="right"/>
    </xf>
    <xf numFmtId="8" fontId="6" fillId="13" borderId="2" xfId="0" applyNumberFormat="1" applyFont="1" applyFill="1" applyBorder="1" applyAlignment="1">
      <alignment horizontal="right"/>
    </xf>
    <xf numFmtId="8" fontId="6" fillId="13" borderId="3" xfId="0" applyNumberFormat="1" applyFont="1" applyFill="1" applyBorder="1" applyAlignment="1">
      <alignment horizontal="right"/>
    </xf>
    <xf numFmtId="8" fontId="6" fillId="13" borderId="4" xfId="0" applyNumberFormat="1" applyFont="1" applyFill="1" applyBorder="1" applyAlignment="1">
      <alignment horizontal="right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8" borderId="28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8" fontId="7" fillId="13" borderId="28" xfId="0" applyNumberFormat="1" applyFont="1" applyFill="1" applyBorder="1" applyAlignment="1">
      <alignment horizontal="center"/>
    </xf>
    <xf numFmtId="8" fontId="7" fillId="13" borderId="13" xfId="0" applyNumberFormat="1" applyFont="1" applyFill="1" applyBorder="1" applyAlignment="1">
      <alignment horizontal="center"/>
    </xf>
    <xf numFmtId="8" fontId="7" fillId="13" borderId="14" xfId="0" applyNumberFormat="1" applyFont="1" applyFill="1" applyBorder="1" applyAlignment="1">
      <alignment horizontal="center"/>
    </xf>
    <xf numFmtId="0" fontId="0" fillId="8" borderId="60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13" borderId="60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8" fontId="7" fillId="13" borderId="28" xfId="0" applyNumberFormat="1" applyFont="1" applyFill="1" applyBorder="1" applyAlignment="1">
      <alignment horizontal="right"/>
    </xf>
    <xf numFmtId="8" fontId="7" fillId="13" borderId="13" xfId="0" applyNumberFormat="1" applyFont="1" applyFill="1" applyBorder="1" applyAlignment="1">
      <alignment horizontal="right"/>
    </xf>
    <xf numFmtId="8" fontId="7" fillId="13" borderId="14" xfId="0" applyNumberFormat="1" applyFont="1" applyFill="1" applyBorder="1" applyAlignment="1">
      <alignment horizontal="right"/>
    </xf>
    <xf numFmtId="4" fontId="12" fillId="0" borderId="3" xfId="0" applyNumberFormat="1" applyFont="1" applyBorder="1" applyAlignment="1">
      <alignment horizontal="center"/>
    </xf>
    <xf numFmtId="0" fontId="15" fillId="8" borderId="28" xfId="0" applyFont="1" applyFill="1" applyBorder="1" applyAlignment="1">
      <alignment horizontal="right"/>
    </xf>
    <xf numFmtId="0" fontId="15" fillId="8" borderId="14" xfId="0" applyFont="1" applyFill="1" applyBorder="1" applyAlignment="1">
      <alignment horizontal="right"/>
    </xf>
    <xf numFmtId="0" fontId="7" fillId="0" borderId="3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0" fillId="8" borderId="59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8" fontId="7" fillId="13" borderId="59" xfId="0" applyNumberFormat="1" applyFont="1" applyFill="1" applyBorder="1" applyAlignment="1">
      <alignment horizontal="right"/>
    </xf>
    <xf numFmtId="8" fontId="7" fillId="13" borderId="7" xfId="0" applyNumberFormat="1" applyFont="1" applyFill="1" applyBorder="1" applyAlignment="1">
      <alignment horizontal="right"/>
    </xf>
    <xf numFmtId="8" fontId="7" fillId="13" borderId="6" xfId="0" applyNumberFormat="1" applyFont="1" applyFill="1" applyBorder="1" applyAlignment="1">
      <alignment horizontal="right"/>
    </xf>
    <xf numFmtId="0" fontId="6" fillId="6" borderId="44" xfId="0" applyFont="1" applyFill="1" applyBorder="1" applyAlignment="1">
      <alignment horizontal="right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6" fillId="6" borderId="46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1" fillId="2" borderId="52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4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6" fillId="5" borderId="61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6" borderId="44" xfId="0" applyFont="1" applyFill="1" applyBorder="1" applyAlignment="1">
      <alignment horizontal="right" wrapText="1"/>
    </xf>
    <xf numFmtId="0" fontId="6" fillId="6" borderId="13" xfId="0" applyFont="1" applyFill="1" applyBorder="1" applyAlignment="1">
      <alignment horizontal="right" wrapText="1"/>
    </xf>
    <xf numFmtId="0" fontId="6" fillId="6" borderId="12" xfId="0" applyFont="1" applyFill="1" applyBorder="1" applyAlignment="1">
      <alignment horizontal="right" wrapText="1"/>
    </xf>
    <xf numFmtId="0" fontId="6" fillId="6" borderId="46" xfId="0" applyFont="1" applyFill="1" applyBorder="1" applyAlignment="1">
      <alignment horizontal="right" wrapText="1"/>
    </xf>
    <xf numFmtId="0" fontId="6" fillId="6" borderId="10" xfId="0" applyFont="1" applyFill="1" applyBorder="1" applyAlignment="1">
      <alignment horizontal="right" wrapText="1"/>
    </xf>
    <xf numFmtId="0" fontId="6" fillId="6" borderId="9" xfId="0" applyFont="1" applyFill="1" applyBorder="1" applyAlignment="1">
      <alignment horizontal="right" wrapText="1"/>
    </xf>
    <xf numFmtId="0" fontId="7" fillId="0" borderId="5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8" fontId="11" fillId="0" borderId="28" xfId="0" applyNumberFormat="1" applyFont="1" applyBorder="1" applyAlignment="1">
      <alignment horizontal="center"/>
    </xf>
    <xf numFmtId="8" fontId="11" fillId="0" borderId="13" xfId="0" applyNumberFormat="1" applyFont="1" applyBorder="1" applyAlignment="1">
      <alignment horizontal="center"/>
    </xf>
    <xf numFmtId="8" fontId="11" fillId="0" borderId="12" xfId="0" applyNumberFormat="1" applyFont="1" applyBorder="1" applyAlignment="1">
      <alignment horizontal="center"/>
    </xf>
    <xf numFmtId="0" fontId="6" fillId="5" borderId="28" xfId="0" applyFont="1" applyFill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5" borderId="46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60" xfId="0" applyFont="1" applyFill="1" applyBorder="1" applyAlignment="1">
      <alignment horizontal="left"/>
    </xf>
    <xf numFmtId="0" fontId="0" fillId="0" borderId="41" xfId="0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7" fillId="0" borderId="5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6" borderId="2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2"/>
  <sheetViews>
    <sheetView showGridLines="0" tabSelected="1" topLeftCell="A73" zoomScaleNormal="100" workbookViewId="0">
      <selection activeCell="L76" sqref="L76:N76"/>
    </sheetView>
  </sheetViews>
  <sheetFormatPr defaultRowHeight="15"/>
  <cols>
    <col min="1" max="1" width="5.140625" bestFit="1" customWidth="1"/>
    <col min="2" max="2" width="36.5703125" customWidth="1"/>
    <col min="3" max="3" width="19.140625" customWidth="1"/>
    <col min="4" max="4" width="8" bestFit="1" customWidth="1"/>
    <col min="5" max="5" width="13.5703125" customWidth="1"/>
    <col min="6" max="6" width="23.28515625" bestFit="1" customWidth="1"/>
    <col min="7" max="7" width="10" bestFit="1" customWidth="1"/>
    <col min="8" max="8" width="8.5703125" bestFit="1" customWidth="1"/>
    <col min="9" max="9" width="8.42578125" customWidth="1"/>
    <col min="10" max="10" width="13.7109375" customWidth="1"/>
    <col min="11" max="11" width="8.28515625" customWidth="1"/>
    <col min="12" max="12" width="8.5703125" customWidth="1"/>
    <col min="13" max="13" width="8.7109375" customWidth="1"/>
    <col min="14" max="14" width="8.140625" customWidth="1"/>
    <col min="15" max="15" width="11.85546875" customWidth="1"/>
  </cols>
  <sheetData>
    <row r="1" spans="1:15" ht="19.5">
      <c r="A1" s="261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3"/>
    </row>
    <row r="2" spans="1:15" ht="15.75" thickBot="1">
      <c r="A2" s="264" t="s">
        <v>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6"/>
    </row>
    <row r="3" spans="1:15" ht="16.5" thickTop="1" thickBot="1">
      <c r="A3" s="267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16.5" thickTop="1" thickBot="1">
      <c r="A4" s="270" t="s">
        <v>3</v>
      </c>
      <c r="B4" s="271"/>
      <c r="C4" s="272" t="s">
        <v>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</row>
    <row r="5" spans="1:15" ht="15.75" thickBot="1">
      <c r="A5" s="62" t="s">
        <v>5</v>
      </c>
      <c r="B5" s="2" t="s">
        <v>6</v>
      </c>
      <c r="C5" s="3" t="s">
        <v>7</v>
      </c>
      <c r="D5" s="275" t="s">
        <v>8</v>
      </c>
      <c r="E5" s="276"/>
      <c r="F5" s="277"/>
      <c r="G5" s="4" t="s">
        <v>9</v>
      </c>
      <c r="H5" s="275" t="s">
        <v>10</v>
      </c>
      <c r="I5" s="276"/>
      <c r="J5" s="276"/>
      <c r="K5" s="276"/>
      <c r="L5" s="276"/>
      <c r="M5" s="276"/>
      <c r="N5" s="276"/>
      <c r="O5" s="278"/>
    </row>
    <row r="6" spans="1:15" ht="16.5" thickTop="1" thickBot="1">
      <c r="A6" s="6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64"/>
    </row>
    <row r="7" spans="1:15" ht="16.5" thickTop="1" thickBot="1">
      <c r="A7" s="279" t="s">
        <v>11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</row>
    <row r="8" spans="1:15" ht="15.75" thickBot="1">
      <c r="A8" s="245" t="s">
        <v>12</v>
      </c>
      <c r="B8" s="246"/>
      <c r="C8" s="251" t="s">
        <v>13</v>
      </c>
      <c r="D8" s="252"/>
      <c r="E8" s="282"/>
      <c r="F8" s="283" t="s">
        <v>14</v>
      </c>
      <c r="G8" s="284"/>
      <c r="H8" s="251" t="s">
        <v>15</v>
      </c>
      <c r="I8" s="252"/>
      <c r="J8" s="252"/>
      <c r="K8" s="252"/>
      <c r="L8" s="252"/>
      <c r="M8" s="252"/>
      <c r="N8" s="252"/>
      <c r="O8" s="253"/>
    </row>
    <row r="9" spans="1:15" ht="15.75" thickBot="1">
      <c r="A9" s="245" t="s">
        <v>16</v>
      </c>
      <c r="B9" s="246"/>
      <c r="C9" s="247" t="s">
        <v>17</v>
      </c>
      <c r="D9" s="248"/>
      <c r="E9" s="249"/>
      <c r="F9" s="250" t="s">
        <v>18</v>
      </c>
      <c r="G9" s="246"/>
      <c r="H9" s="251" t="s">
        <v>19</v>
      </c>
      <c r="I9" s="252"/>
      <c r="J9" s="252"/>
      <c r="K9" s="252"/>
      <c r="L9" s="252"/>
      <c r="M9" s="252"/>
      <c r="N9" s="252"/>
      <c r="O9" s="253"/>
    </row>
    <row r="10" spans="1:15" ht="15.75" thickBot="1">
      <c r="A10" s="254" t="s">
        <v>20</v>
      </c>
      <c r="B10" s="255"/>
      <c r="C10" s="256" t="s">
        <v>21</v>
      </c>
      <c r="D10" s="257"/>
      <c r="E10" s="258"/>
      <c r="F10" s="259" t="s">
        <v>22</v>
      </c>
      <c r="G10" s="255"/>
      <c r="H10" s="256" t="s">
        <v>23</v>
      </c>
      <c r="I10" s="257"/>
      <c r="J10" s="257"/>
      <c r="K10" s="257"/>
      <c r="L10" s="257"/>
      <c r="M10" s="257"/>
      <c r="N10" s="257"/>
      <c r="O10" s="260"/>
    </row>
    <row r="11" spans="1:15" ht="16.5" thickTop="1" thickBot="1">
      <c r="A11" s="65"/>
      <c r="B11" s="5"/>
      <c r="C11" s="6"/>
      <c r="D11" s="6"/>
      <c r="E11" s="6"/>
      <c r="F11" s="5"/>
      <c r="G11" s="5"/>
      <c r="H11" s="6"/>
      <c r="I11" s="6"/>
      <c r="J11" s="6"/>
      <c r="K11" s="6"/>
      <c r="L11" s="6"/>
      <c r="M11" s="6"/>
      <c r="N11" s="6"/>
      <c r="O11" s="64"/>
    </row>
    <row r="12" spans="1:15" ht="16.5" thickTop="1" thickBot="1">
      <c r="A12" s="211" t="s">
        <v>24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3"/>
    </row>
    <row r="13" spans="1:15" ht="15.75" thickTop="1">
      <c r="A13" s="214" t="s">
        <v>25</v>
      </c>
      <c r="B13" s="216" t="s">
        <v>26</v>
      </c>
      <c r="C13" s="216" t="s">
        <v>27</v>
      </c>
      <c r="D13" s="8" t="s">
        <v>28</v>
      </c>
      <c r="E13" s="8" t="s">
        <v>29</v>
      </c>
      <c r="F13" s="218" t="s">
        <v>30</v>
      </c>
      <c r="G13" s="240"/>
      <c r="H13" s="240"/>
      <c r="I13" s="240"/>
      <c r="J13" s="219"/>
      <c r="K13" s="7" t="s">
        <v>31</v>
      </c>
      <c r="L13" s="7" t="s">
        <v>31</v>
      </c>
      <c r="M13" s="8" t="s">
        <v>31</v>
      </c>
      <c r="N13" s="8" t="s">
        <v>32</v>
      </c>
      <c r="O13" s="222" t="s">
        <v>33</v>
      </c>
    </row>
    <row r="14" spans="1:15" ht="32.25" customHeight="1" thickBot="1">
      <c r="A14" s="215"/>
      <c r="B14" s="217"/>
      <c r="C14" s="217"/>
      <c r="D14" s="9" t="s">
        <v>34</v>
      </c>
      <c r="E14" s="9" t="s">
        <v>35</v>
      </c>
      <c r="F14" s="220"/>
      <c r="G14" s="241"/>
      <c r="H14" s="241"/>
      <c r="I14" s="241"/>
      <c r="J14" s="221"/>
      <c r="K14" s="10" t="s">
        <v>36</v>
      </c>
      <c r="L14" s="10" t="s">
        <v>37</v>
      </c>
      <c r="M14" s="9" t="s">
        <v>38</v>
      </c>
      <c r="N14" s="102">
        <v>4000</v>
      </c>
      <c r="O14" s="223"/>
    </row>
    <row r="15" spans="1:15" ht="16.5" customHeight="1" thickTop="1" thickBot="1">
      <c r="A15" s="66">
        <v>1</v>
      </c>
      <c r="B15" s="30" t="s">
        <v>39</v>
      </c>
      <c r="C15" s="31" t="s">
        <v>40</v>
      </c>
      <c r="D15" s="35" t="s">
        <v>41</v>
      </c>
      <c r="E15" s="32">
        <v>45464</v>
      </c>
      <c r="F15" s="236" t="s">
        <v>42</v>
      </c>
      <c r="G15" s="237"/>
      <c r="H15" s="237"/>
      <c r="I15" s="237"/>
      <c r="J15" s="238"/>
      <c r="K15" s="33">
        <v>18.899999999999999</v>
      </c>
      <c r="L15" s="33">
        <v>0</v>
      </c>
      <c r="M15" s="33">
        <f>K15-L15</f>
        <v>18.899999999999999</v>
      </c>
      <c r="N15" s="93">
        <f>N14-K15</f>
        <v>3981.1</v>
      </c>
      <c r="O15" s="67">
        <v>5362</v>
      </c>
    </row>
    <row r="16" spans="1:15" ht="30.75" thickBot="1">
      <c r="A16" s="66">
        <v>2</v>
      </c>
      <c r="B16" s="30" t="s">
        <v>39</v>
      </c>
      <c r="C16" s="31" t="s">
        <v>40</v>
      </c>
      <c r="D16" s="35" t="s">
        <v>41</v>
      </c>
      <c r="E16" s="32">
        <v>45464</v>
      </c>
      <c r="F16" s="227" t="s">
        <v>43</v>
      </c>
      <c r="G16" s="228"/>
      <c r="H16" s="228"/>
      <c r="I16" s="228"/>
      <c r="J16" s="229"/>
      <c r="K16" s="33">
        <v>60</v>
      </c>
      <c r="L16" s="33">
        <v>0</v>
      </c>
      <c r="M16" s="33">
        <f t="shared" ref="M16:M29" si="0">K16-L16</f>
        <v>60</v>
      </c>
      <c r="N16" s="93">
        <f>N15-K16</f>
        <v>3921.1</v>
      </c>
      <c r="O16" s="68">
        <v>15930</v>
      </c>
    </row>
    <row r="17" spans="1:15" ht="30.75" thickBot="1">
      <c r="A17" s="66">
        <v>3</v>
      </c>
      <c r="B17" s="30" t="s">
        <v>39</v>
      </c>
      <c r="C17" s="31" t="s">
        <v>40</v>
      </c>
      <c r="D17" s="35" t="s">
        <v>41</v>
      </c>
      <c r="E17" s="32">
        <v>45464</v>
      </c>
      <c r="F17" s="227" t="s">
        <v>44</v>
      </c>
      <c r="G17" s="228"/>
      <c r="H17" s="228"/>
      <c r="I17" s="228"/>
      <c r="J17" s="229"/>
      <c r="K17" s="33">
        <v>93.4</v>
      </c>
      <c r="L17" s="33">
        <v>0</v>
      </c>
      <c r="M17" s="33">
        <f t="shared" si="0"/>
        <v>93.4</v>
      </c>
      <c r="N17" s="93">
        <f t="shared" ref="N17:N28" si="1">N16-K17</f>
        <v>3827.7</v>
      </c>
      <c r="O17" s="67">
        <v>7330</v>
      </c>
    </row>
    <row r="18" spans="1:15" ht="30.75" thickBot="1">
      <c r="A18" s="66">
        <v>4</v>
      </c>
      <c r="B18" s="30" t="s">
        <v>39</v>
      </c>
      <c r="C18" s="31" t="s">
        <v>40</v>
      </c>
      <c r="D18" s="35" t="s">
        <v>41</v>
      </c>
      <c r="E18" s="32">
        <v>45464</v>
      </c>
      <c r="F18" s="227" t="s">
        <v>45</v>
      </c>
      <c r="G18" s="228"/>
      <c r="H18" s="228"/>
      <c r="I18" s="228"/>
      <c r="J18" s="229"/>
      <c r="K18" s="33">
        <v>29</v>
      </c>
      <c r="L18" s="33">
        <v>0</v>
      </c>
      <c r="M18" s="33">
        <f t="shared" si="0"/>
        <v>29</v>
      </c>
      <c r="N18" s="93">
        <f t="shared" si="1"/>
        <v>3798.7</v>
      </c>
      <c r="O18" s="67">
        <v>7330</v>
      </c>
    </row>
    <row r="19" spans="1:15" ht="30.75" thickBot="1">
      <c r="A19" s="66">
        <v>5</v>
      </c>
      <c r="B19" s="30" t="s">
        <v>39</v>
      </c>
      <c r="C19" s="31" t="s">
        <v>40</v>
      </c>
      <c r="D19" s="35" t="s">
        <v>41</v>
      </c>
      <c r="E19" s="32">
        <v>45464</v>
      </c>
      <c r="F19" s="227" t="s">
        <v>46</v>
      </c>
      <c r="G19" s="228"/>
      <c r="H19" s="228"/>
      <c r="I19" s="228"/>
      <c r="J19" s="229"/>
      <c r="K19" s="33">
        <v>36.700000000000003</v>
      </c>
      <c r="L19" s="33">
        <v>0</v>
      </c>
      <c r="M19" s="33">
        <f t="shared" si="0"/>
        <v>36.700000000000003</v>
      </c>
      <c r="N19" s="93">
        <f t="shared" si="1"/>
        <v>3762</v>
      </c>
      <c r="O19" s="67">
        <v>7210</v>
      </c>
    </row>
    <row r="20" spans="1:15" ht="30.75" thickBot="1">
      <c r="A20" s="66">
        <v>6</v>
      </c>
      <c r="B20" s="30" t="s">
        <v>39</v>
      </c>
      <c r="C20" s="31" t="s">
        <v>40</v>
      </c>
      <c r="D20" s="35" t="s">
        <v>41</v>
      </c>
      <c r="E20" s="32">
        <v>45464</v>
      </c>
      <c r="F20" s="227" t="s">
        <v>47</v>
      </c>
      <c r="G20" s="228"/>
      <c r="H20" s="228"/>
      <c r="I20" s="228"/>
      <c r="J20" s="229"/>
      <c r="K20" s="33">
        <v>15.6</v>
      </c>
      <c r="L20" s="33">
        <v>0</v>
      </c>
      <c r="M20" s="33">
        <f t="shared" si="0"/>
        <v>15.6</v>
      </c>
      <c r="N20" s="93">
        <f>N19-K20</f>
        <v>3746.4</v>
      </c>
      <c r="O20" s="67">
        <v>7330</v>
      </c>
    </row>
    <row r="21" spans="1:15" ht="30.75" thickBot="1">
      <c r="A21" s="66">
        <v>7</v>
      </c>
      <c r="B21" s="30" t="s">
        <v>39</v>
      </c>
      <c r="C21" s="31" t="s">
        <v>40</v>
      </c>
      <c r="D21" s="35" t="s">
        <v>41</v>
      </c>
      <c r="E21" s="32">
        <v>45464</v>
      </c>
      <c r="F21" s="242" t="s">
        <v>48</v>
      </c>
      <c r="G21" s="243"/>
      <c r="H21" s="243"/>
      <c r="I21" s="243"/>
      <c r="J21" s="244"/>
      <c r="K21" s="108">
        <v>24.2</v>
      </c>
      <c r="L21" s="33">
        <v>0</v>
      </c>
      <c r="M21" s="109">
        <f t="shared" si="0"/>
        <v>24.2</v>
      </c>
      <c r="N21" s="93">
        <f t="shared" si="1"/>
        <v>3722.2000000000003</v>
      </c>
      <c r="O21" s="110">
        <v>15550</v>
      </c>
    </row>
    <row r="22" spans="1:15" ht="30.75" thickBot="1">
      <c r="A22" s="66">
        <v>8</v>
      </c>
      <c r="B22" s="11" t="s">
        <v>49</v>
      </c>
      <c r="C22" s="12" t="s">
        <v>50</v>
      </c>
      <c r="D22" s="12">
        <v>87980</v>
      </c>
      <c r="E22" s="107">
        <v>45464</v>
      </c>
      <c r="F22" s="227" t="s">
        <v>51</v>
      </c>
      <c r="G22" s="228"/>
      <c r="H22" s="228"/>
      <c r="I22" s="228"/>
      <c r="J22" s="229"/>
      <c r="K22" s="33">
        <v>51.99</v>
      </c>
      <c r="L22" s="33">
        <v>0</v>
      </c>
      <c r="M22" s="33">
        <f t="shared" si="0"/>
        <v>51.99</v>
      </c>
      <c r="N22" s="93">
        <f t="shared" si="1"/>
        <v>3670.2100000000005</v>
      </c>
      <c r="O22" s="67">
        <v>7350</v>
      </c>
    </row>
    <row r="23" spans="1:15" ht="30.75" thickBot="1">
      <c r="A23" s="66">
        <v>9</v>
      </c>
      <c r="B23" s="11" t="s">
        <v>52</v>
      </c>
      <c r="C23" s="12" t="s">
        <v>53</v>
      </c>
      <c r="D23" s="12" t="s">
        <v>54</v>
      </c>
      <c r="E23" s="107">
        <v>45464</v>
      </c>
      <c r="F23" s="227" t="s">
        <v>55</v>
      </c>
      <c r="G23" s="228"/>
      <c r="H23" s="228"/>
      <c r="I23" s="228"/>
      <c r="J23" s="229"/>
      <c r="K23" s="33">
        <v>23.8</v>
      </c>
      <c r="L23" s="33">
        <v>0</v>
      </c>
      <c r="M23" s="33">
        <f t="shared" si="0"/>
        <v>23.8</v>
      </c>
      <c r="N23" s="93">
        <f t="shared" si="1"/>
        <v>3646.4100000000003</v>
      </c>
      <c r="O23" s="67">
        <v>12501</v>
      </c>
    </row>
    <row r="24" spans="1:15" ht="15.75" customHeight="1" thickBot="1">
      <c r="A24" s="66">
        <v>10</v>
      </c>
      <c r="B24" s="11" t="s">
        <v>111</v>
      </c>
      <c r="C24" s="12" t="s">
        <v>112</v>
      </c>
      <c r="D24" s="120">
        <v>4222</v>
      </c>
      <c r="E24" s="107">
        <v>45547</v>
      </c>
      <c r="F24" s="227" t="s">
        <v>113</v>
      </c>
      <c r="G24" s="228"/>
      <c r="H24" s="228"/>
      <c r="I24" s="228"/>
      <c r="J24" s="229"/>
      <c r="K24" s="33">
        <v>85</v>
      </c>
      <c r="L24" s="33">
        <v>0</v>
      </c>
      <c r="M24" s="33">
        <f t="shared" si="0"/>
        <v>85</v>
      </c>
      <c r="N24" s="93">
        <f t="shared" si="1"/>
        <v>3561.4100000000003</v>
      </c>
      <c r="O24" s="67">
        <v>6310</v>
      </c>
    </row>
    <row r="25" spans="1:15" ht="15.75" thickBot="1">
      <c r="A25" s="66">
        <v>11</v>
      </c>
      <c r="B25" s="11"/>
      <c r="C25" s="12"/>
      <c r="D25" s="12"/>
      <c r="E25" s="12"/>
      <c r="F25" s="227"/>
      <c r="G25" s="228"/>
      <c r="H25" s="228"/>
      <c r="I25" s="228"/>
      <c r="J25" s="229"/>
      <c r="K25" s="33">
        <v>0</v>
      </c>
      <c r="L25" s="33">
        <v>0</v>
      </c>
      <c r="M25" s="33">
        <f t="shared" si="0"/>
        <v>0</v>
      </c>
      <c r="N25" s="93">
        <f t="shared" si="1"/>
        <v>3561.4100000000003</v>
      </c>
      <c r="O25" s="67"/>
    </row>
    <row r="26" spans="1:15" ht="15.75" thickBot="1">
      <c r="A26" s="66">
        <v>12</v>
      </c>
      <c r="B26" s="11"/>
      <c r="C26" s="12"/>
      <c r="D26" s="12"/>
      <c r="E26" s="12"/>
      <c r="F26" s="227"/>
      <c r="G26" s="228"/>
      <c r="H26" s="228"/>
      <c r="I26" s="228"/>
      <c r="J26" s="229"/>
      <c r="K26" s="33">
        <v>0</v>
      </c>
      <c r="L26" s="33">
        <v>0</v>
      </c>
      <c r="M26" s="33">
        <f t="shared" si="0"/>
        <v>0</v>
      </c>
      <c r="N26" s="93">
        <f t="shared" si="1"/>
        <v>3561.4100000000003</v>
      </c>
      <c r="O26" s="67"/>
    </row>
    <row r="27" spans="1:15" ht="15.75" thickBot="1">
      <c r="A27" s="66">
        <v>13</v>
      </c>
      <c r="B27" s="11"/>
      <c r="C27" s="12"/>
      <c r="D27" s="12"/>
      <c r="E27" s="12"/>
      <c r="F27" s="227"/>
      <c r="G27" s="228"/>
      <c r="H27" s="228"/>
      <c r="I27" s="228"/>
      <c r="J27" s="229"/>
      <c r="K27" s="33">
        <v>0</v>
      </c>
      <c r="L27" s="33">
        <v>0</v>
      </c>
      <c r="M27" s="33">
        <f t="shared" si="0"/>
        <v>0</v>
      </c>
      <c r="N27" s="93">
        <f t="shared" si="1"/>
        <v>3561.4100000000003</v>
      </c>
      <c r="O27" s="67"/>
    </row>
    <row r="28" spans="1:15" ht="15.75" thickBot="1">
      <c r="A28" s="66">
        <v>14</v>
      </c>
      <c r="B28" s="11"/>
      <c r="C28" s="12"/>
      <c r="D28" s="12"/>
      <c r="E28" s="12"/>
      <c r="F28" s="227"/>
      <c r="G28" s="228"/>
      <c r="H28" s="228"/>
      <c r="I28" s="228"/>
      <c r="J28" s="229"/>
      <c r="K28" s="33">
        <v>0</v>
      </c>
      <c r="L28" s="33">
        <v>0</v>
      </c>
      <c r="M28" s="33">
        <f t="shared" si="0"/>
        <v>0</v>
      </c>
      <c r="N28" s="93">
        <f t="shared" si="1"/>
        <v>3561.4100000000003</v>
      </c>
      <c r="O28" s="67"/>
    </row>
    <row r="29" spans="1:15" ht="15.75" thickBot="1">
      <c r="A29" s="66">
        <v>15</v>
      </c>
      <c r="B29" s="11"/>
      <c r="C29" s="12"/>
      <c r="D29" s="12"/>
      <c r="E29" s="12"/>
      <c r="F29" s="227"/>
      <c r="G29" s="228"/>
      <c r="H29" s="228"/>
      <c r="I29" s="228"/>
      <c r="J29" s="229"/>
      <c r="K29" s="33">
        <v>0</v>
      </c>
      <c r="L29" s="33">
        <v>0</v>
      </c>
      <c r="M29" s="33">
        <f t="shared" si="0"/>
        <v>0</v>
      </c>
      <c r="N29" s="93">
        <f>N28-K29</f>
        <v>3561.4100000000003</v>
      </c>
      <c r="O29" s="67"/>
    </row>
    <row r="30" spans="1:15" ht="15.75" thickBot="1">
      <c r="A30" s="230" t="s">
        <v>56</v>
      </c>
      <c r="B30" s="231"/>
      <c r="C30" s="231"/>
      <c r="D30" s="231"/>
      <c r="E30" s="231"/>
      <c r="F30" s="231"/>
      <c r="G30" s="231"/>
      <c r="H30" s="231"/>
      <c r="I30" s="231"/>
      <c r="J30" s="232"/>
      <c r="K30" s="94">
        <f>SUM(K15:K29)</f>
        <v>438.59000000000003</v>
      </c>
      <c r="L30" s="94">
        <f>SUM(L15:L29)</f>
        <v>0</v>
      </c>
      <c r="M30" s="94">
        <f>SUM(M15:M29)</f>
        <v>438.59000000000003</v>
      </c>
      <c r="N30" s="15" t="s">
        <v>57</v>
      </c>
      <c r="O30" s="69" t="s">
        <v>57</v>
      </c>
    </row>
    <row r="31" spans="1:15" ht="15.75" thickBot="1">
      <c r="A31" s="233" t="s">
        <v>58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5"/>
      <c r="N31" s="95">
        <f>N29</f>
        <v>3561.4100000000003</v>
      </c>
      <c r="O31" s="70" t="s">
        <v>57</v>
      </c>
    </row>
    <row r="32" spans="1:15" ht="15.75" thickTop="1">
      <c r="A32" s="203" t="s">
        <v>59</v>
      </c>
      <c r="B32" s="204"/>
      <c r="C32" s="16"/>
      <c r="D32" s="16"/>
      <c r="E32" s="16"/>
      <c r="F32" s="16"/>
      <c r="G32" s="17"/>
      <c r="H32" s="17"/>
      <c r="I32" s="17"/>
      <c r="J32" s="17"/>
      <c r="K32" s="16"/>
      <c r="L32" s="16"/>
      <c r="M32" s="16"/>
      <c r="N32" s="16"/>
      <c r="O32" s="71"/>
    </row>
    <row r="33" spans="1:15">
      <c r="A33" s="72"/>
      <c r="B33" s="18"/>
      <c r="C33" s="18"/>
      <c r="D33" s="18"/>
      <c r="E33" s="18"/>
      <c r="F33" s="18"/>
      <c r="G33" s="19"/>
      <c r="H33" s="19"/>
      <c r="I33" s="19"/>
      <c r="J33" s="19"/>
      <c r="K33" s="18"/>
      <c r="L33" s="18"/>
      <c r="M33" s="18"/>
      <c r="N33" s="18"/>
      <c r="O33" s="73"/>
    </row>
    <row r="34" spans="1:15" ht="15.75" thickBot="1">
      <c r="A34" s="7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75"/>
    </row>
    <row r="35" spans="1:15" ht="16.5" thickTop="1" thickBot="1">
      <c r="A35" s="76"/>
      <c r="B35" s="6"/>
      <c r="C35" s="6"/>
      <c r="D35" s="6"/>
      <c r="E35" s="6"/>
      <c r="F35" s="6"/>
      <c r="G35" s="6"/>
      <c r="H35" s="6"/>
      <c r="I35" s="6"/>
      <c r="J35" s="21"/>
      <c r="K35" s="21"/>
      <c r="L35" s="21"/>
      <c r="M35" s="21"/>
      <c r="N35" s="21"/>
      <c r="O35" s="64"/>
    </row>
    <row r="36" spans="1:15" ht="16.5" thickTop="1" thickBot="1">
      <c r="A36" s="211" t="s">
        <v>60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3"/>
    </row>
    <row r="37" spans="1:15" ht="15.75" thickTop="1">
      <c r="A37" s="214" t="s">
        <v>25</v>
      </c>
      <c r="B37" s="216" t="s">
        <v>26</v>
      </c>
      <c r="C37" s="216" t="s">
        <v>27</v>
      </c>
      <c r="D37" s="8" t="s">
        <v>28</v>
      </c>
      <c r="E37" s="8" t="s">
        <v>29</v>
      </c>
      <c r="F37" s="218" t="s">
        <v>61</v>
      </c>
      <c r="G37" s="240"/>
      <c r="H37" s="240"/>
      <c r="I37" s="219"/>
      <c r="J37" s="7" t="s">
        <v>31</v>
      </c>
      <c r="K37" s="7" t="s">
        <v>62</v>
      </c>
      <c r="L37" s="7" t="s">
        <v>31</v>
      </c>
      <c r="M37" s="7" t="s">
        <v>31</v>
      </c>
      <c r="N37" s="7" t="s">
        <v>32</v>
      </c>
      <c r="O37" s="222" t="s">
        <v>63</v>
      </c>
    </row>
    <row r="38" spans="1:15" ht="33.75" customHeight="1" thickBot="1">
      <c r="A38" s="215"/>
      <c r="B38" s="239"/>
      <c r="C38" s="239"/>
      <c r="D38" s="8" t="s">
        <v>34</v>
      </c>
      <c r="E38" s="8" t="s">
        <v>35</v>
      </c>
      <c r="F38" s="220"/>
      <c r="G38" s="241"/>
      <c r="H38" s="241"/>
      <c r="I38" s="221"/>
      <c r="J38" s="10" t="s">
        <v>36</v>
      </c>
      <c r="K38" s="10" t="s">
        <v>37</v>
      </c>
      <c r="L38" s="10" t="s">
        <v>64</v>
      </c>
      <c r="M38" s="10" t="s">
        <v>38</v>
      </c>
      <c r="N38" s="90">
        <v>4000</v>
      </c>
      <c r="O38" s="223"/>
    </row>
    <row r="39" spans="1:15" ht="18.75" customHeight="1" thickTop="1" thickBot="1">
      <c r="A39" s="77">
        <v>1</v>
      </c>
      <c r="B39" s="23" t="s">
        <v>65</v>
      </c>
      <c r="C39" s="25" t="s">
        <v>66</v>
      </c>
      <c r="D39" s="27">
        <v>1</v>
      </c>
      <c r="E39" s="28">
        <v>45475</v>
      </c>
      <c r="F39" s="236" t="s">
        <v>67</v>
      </c>
      <c r="G39" s="237"/>
      <c r="H39" s="237"/>
      <c r="I39" s="238"/>
      <c r="J39" s="33">
        <v>400</v>
      </c>
      <c r="K39" s="33">
        <v>0</v>
      </c>
      <c r="L39" s="33">
        <v>0</v>
      </c>
      <c r="M39" s="33">
        <f>J39-K39-L39</f>
        <v>400</v>
      </c>
      <c r="N39" s="96">
        <f>N38-J39</f>
        <v>3600</v>
      </c>
      <c r="O39" s="119">
        <v>14389</v>
      </c>
    </row>
    <row r="40" spans="1:15" ht="15.75" thickBot="1">
      <c r="A40" s="66">
        <v>2</v>
      </c>
      <c r="B40" s="30" t="s">
        <v>68</v>
      </c>
      <c r="C40" s="31" t="s">
        <v>69</v>
      </c>
      <c r="D40" s="31">
        <v>6</v>
      </c>
      <c r="E40" s="32">
        <v>45517</v>
      </c>
      <c r="F40" s="224" t="s">
        <v>70</v>
      </c>
      <c r="G40" s="225"/>
      <c r="H40" s="225"/>
      <c r="I40" s="226"/>
      <c r="J40" s="33">
        <v>470</v>
      </c>
      <c r="K40" s="33">
        <v>0</v>
      </c>
      <c r="L40" s="33">
        <v>0</v>
      </c>
      <c r="M40" s="33">
        <f t="shared" ref="M40:M48" si="2">J40-K40-L40</f>
        <v>470</v>
      </c>
      <c r="N40" s="93">
        <f t="shared" ref="N40:N48" si="3">N39-J40</f>
        <v>3130</v>
      </c>
      <c r="O40" s="69">
        <v>13757</v>
      </c>
    </row>
    <row r="41" spans="1:15" ht="15.75" thickBot="1">
      <c r="A41" s="66">
        <v>3</v>
      </c>
      <c r="B41" s="30" t="s">
        <v>68</v>
      </c>
      <c r="C41" s="31" t="s">
        <v>69</v>
      </c>
      <c r="D41" s="31">
        <v>6</v>
      </c>
      <c r="E41" s="32">
        <v>45517</v>
      </c>
      <c r="F41" s="224" t="s">
        <v>71</v>
      </c>
      <c r="G41" s="225"/>
      <c r="H41" s="225"/>
      <c r="I41" s="226"/>
      <c r="J41" s="33">
        <v>160</v>
      </c>
      <c r="K41" s="33">
        <v>0</v>
      </c>
      <c r="L41" s="33">
        <v>0</v>
      </c>
      <c r="M41" s="33">
        <f t="shared" si="2"/>
        <v>160</v>
      </c>
      <c r="N41" s="93">
        <f t="shared" si="3"/>
        <v>2970</v>
      </c>
      <c r="O41" s="69">
        <v>21164</v>
      </c>
    </row>
    <row r="42" spans="1:15" ht="16.5" thickTop="1" thickBot="1">
      <c r="A42" s="66">
        <v>4</v>
      </c>
      <c r="B42" s="34" t="s">
        <v>68</v>
      </c>
      <c r="C42" s="27" t="s">
        <v>69</v>
      </c>
      <c r="D42" s="31">
        <v>6</v>
      </c>
      <c r="E42" s="32">
        <v>45517</v>
      </c>
      <c r="F42" s="224" t="s">
        <v>72</v>
      </c>
      <c r="G42" s="225"/>
      <c r="H42" s="225"/>
      <c r="I42" s="226"/>
      <c r="J42" s="33">
        <v>170</v>
      </c>
      <c r="K42" s="33">
        <v>0</v>
      </c>
      <c r="L42" s="33">
        <v>0</v>
      </c>
      <c r="M42" s="33">
        <f t="shared" si="2"/>
        <v>170</v>
      </c>
      <c r="N42" s="93">
        <f t="shared" si="3"/>
        <v>2800</v>
      </c>
      <c r="O42" s="69">
        <v>17019</v>
      </c>
    </row>
    <row r="43" spans="1:15" ht="15.75" thickBot="1">
      <c r="A43" s="66">
        <v>5</v>
      </c>
      <c r="B43" s="30" t="s">
        <v>114</v>
      </c>
      <c r="C43" s="31" t="s">
        <v>115</v>
      </c>
      <c r="D43" s="31">
        <v>19</v>
      </c>
      <c r="E43" s="32">
        <v>45586</v>
      </c>
      <c r="F43" s="224" t="s">
        <v>116</v>
      </c>
      <c r="G43" s="225"/>
      <c r="H43" s="225"/>
      <c r="I43" s="226"/>
      <c r="J43" s="33">
        <v>500</v>
      </c>
      <c r="K43" s="33">
        <v>0</v>
      </c>
      <c r="L43" s="33">
        <v>0</v>
      </c>
      <c r="M43" s="33">
        <f t="shared" si="2"/>
        <v>500</v>
      </c>
      <c r="N43" s="93">
        <f t="shared" si="3"/>
        <v>2300</v>
      </c>
      <c r="O43" s="69">
        <v>12610</v>
      </c>
    </row>
    <row r="44" spans="1:15" ht="15.75" thickBot="1">
      <c r="A44" s="66">
        <v>6</v>
      </c>
      <c r="B44" s="30" t="s">
        <v>117</v>
      </c>
      <c r="C44" s="31" t="s">
        <v>118</v>
      </c>
      <c r="D44" s="31">
        <v>672</v>
      </c>
      <c r="E44" s="32">
        <v>45588</v>
      </c>
      <c r="F44" s="224" t="s">
        <v>119</v>
      </c>
      <c r="G44" s="225"/>
      <c r="H44" s="225"/>
      <c r="I44" s="226"/>
      <c r="J44" s="33">
        <v>200</v>
      </c>
      <c r="K44" s="33">
        <v>0</v>
      </c>
      <c r="L44" s="33">
        <v>0</v>
      </c>
      <c r="M44" s="33">
        <f t="shared" si="2"/>
        <v>200</v>
      </c>
      <c r="N44" s="93">
        <f t="shared" si="3"/>
        <v>2100</v>
      </c>
      <c r="O44" s="69">
        <v>732</v>
      </c>
    </row>
    <row r="45" spans="1:15" ht="15.75" thickBot="1">
      <c r="A45" s="66">
        <v>7</v>
      </c>
      <c r="B45" s="30"/>
      <c r="C45" s="31"/>
      <c r="D45" s="31"/>
      <c r="E45" s="32"/>
      <c r="F45" s="224"/>
      <c r="G45" s="225"/>
      <c r="H45" s="225"/>
      <c r="I45" s="226"/>
      <c r="J45" s="33">
        <v>0</v>
      </c>
      <c r="K45" s="33">
        <v>0</v>
      </c>
      <c r="L45" s="33">
        <v>0</v>
      </c>
      <c r="M45" s="33">
        <f t="shared" si="2"/>
        <v>0</v>
      </c>
      <c r="N45" s="93">
        <f t="shared" si="3"/>
        <v>2100</v>
      </c>
      <c r="O45" s="79"/>
    </row>
    <row r="46" spans="1:15" ht="15.75" thickBot="1">
      <c r="A46" s="66">
        <v>8</v>
      </c>
      <c r="B46" s="30"/>
      <c r="C46" s="31"/>
      <c r="D46" s="35"/>
      <c r="E46" s="32"/>
      <c r="F46" s="224"/>
      <c r="G46" s="225"/>
      <c r="H46" s="225"/>
      <c r="I46" s="226"/>
      <c r="J46" s="33">
        <v>0</v>
      </c>
      <c r="K46" s="33">
        <v>0</v>
      </c>
      <c r="L46" s="33">
        <v>0</v>
      </c>
      <c r="M46" s="33">
        <f t="shared" si="2"/>
        <v>0</v>
      </c>
      <c r="N46" s="93">
        <f t="shared" si="3"/>
        <v>2100</v>
      </c>
      <c r="O46" s="69"/>
    </row>
    <row r="47" spans="1:15" ht="15.75" thickBot="1">
      <c r="A47" s="66">
        <v>9</v>
      </c>
      <c r="B47" s="30"/>
      <c r="C47" s="31"/>
      <c r="D47" s="31"/>
      <c r="E47" s="32"/>
      <c r="F47" s="224"/>
      <c r="G47" s="225"/>
      <c r="H47" s="225"/>
      <c r="I47" s="226"/>
      <c r="J47" s="33">
        <v>0</v>
      </c>
      <c r="K47" s="33">
        <v>0</v>
      </c>
      <c r="L47" s="33">
        <v>0</v>
      </c>
      <c r="M47" s="33">
        <f t="shared" si="2"/>
        <v>0</v>
      </c>
      <c r="N47" s="93">
        <f t="shared" si="3"/>
        <v>2100</v>
      </c>
      <c r="O47" s="80"/>
    </row>
    <row r="48" spans="1:15" ht="15.75" thickBot="1">
      <c r="A48" s="66">
        <v>10</v>
      </c>
      <c r="B48" s="11"/>
      <c r="C48" s="12"/>
      <c r="D48" s="12"/>
      <c r="E48" s="12"/>
      <c r="F48" s="227"/>
      <c r="G48" s="228"/>
      <c r="H48" s="228"/>
      <c r="I48" s="229"/>
      <c r="J48" s="33">
        <v>0</v>
      </c>
      <c r="K48" s="33">
        <v>0</v>
      </c>
      <c r="L48" s="33">
        <v>0</v>
      </c>
      <c r="M48" s="33">
        <f t="shared" si="2"/>
        <v>0</v>
      </c>
      <c r="N48" s="93">
        <f t="shared" si="3"/>
        <v>2100</v>
      </c>
      <c r="O48" s="68"/>
    </row>
    <row r="49" spans="1:15" ht="15.75" thickBot="1">
      <c r="A49" s="230" t="s">
        <v>56</v>
      </c>
      <c r="B49" s="231"/>
      <c r="C49" s="231"/>
      <c r="D49" s="231"/>
      <c r="E49" s="231"/>
      <c r="F49" s="231"/>
      <c r="G49" s="231"/>
      <c r="H49" s="231"/>
      <c r="I49" s="232"/>
      <c r="J49" s="94">
        <f>SUM(J39:J48)</f>
        <v>1900</v>
      </c>
      <c r="K49" s="94">
        <f t="shared" ref="K49:L49" si="4">SUM(K39:K48)</f>
        <v>0</v>
      </c>
      <c r="L49" s="94">
        <f t="shared" si="4"/>
        <v>0</v>
      </c>
      <c r="M49" s="94">
        <f>SUM(M39:M48)</f>
        <v>1900</v>
      </c>
      <c r="N49" s="37" t="s">
        <v>57</v>
      </c>
      <c r="O49" s="81" t="s">
        <v>57</v>
      </c>
    </row>
    <row r="50" spans="1:15" ht="15.75" thickBot="1">
      <c r="A50" s="233" t="s">
        <v>58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5"/>
      <c r="N50" s="95">
        <f>N48</f>
        <v>2100</v>
      </c>
      <c r="O50" s="70" t="s">
        <v>57</v>
      </c>
    </row>
    <row r="51" spans="1:15" ht="15.75" thickTop="1">
      <c r="A51" s="203" t="s">
        <v>73</v>
      </c>
      <c r="B51" s="204"/>
      <c r="C51" s="16"/>
      <c r="D51" s="16"/>
      <c r="E51" s="16"/>
      <c r="F51" s="16"/>
      <c r="G51" s="17"/>
      <c r="H51" s="17"/>
      <c r="I51" s="17"/>
      <c r="J51" s="16"/>
      <c r="K51" s="16"/>
      <c r="L51" s="16"/>
      <c r="M51" s="16"/>
      <c r="N51" s="16"/>
      <c r="O51" s="71"/>
    </row>
    <row r="52" spans="1:15">
      <c r="A52" s="72"/>
      <c r="B52" s="18"/>
      <c r="C52" s="18"/>
      <c r="D52" s="18"/>
      <c r="E52" s="18"/>
      <c r="F52" s="18"/>
      <c r="G52" s="19"/>
      <c r="H52" s="19"/>
      <c r="I52" s="19"/>
      <c r="J52" s="18"/>
      <c r="K52" s="18"/>
      <c r="L52" s="18"/>
      <c r="M52" s="18"/>
      <c r="N52" s="18"/>
      <c r="O52" s="73"/>
    </row>
    <row r="53" spans="1:15" ht="15.75" thickBot="1">
      <c r="A53" s="74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75"/>
    </row>
    <row r="54" spans="1:15" ht="16.5" thickTop="1" thickBot="1">
      <c r="A54" s="82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64"/>
    </row>
    <row r="55" spans="1:15" ht="16.5" thickTop="1" thickBot="1">
      <c r="A55" s="211" t="s">
        <v>74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3"/>
    </row>
    <row r="56" spans="1:15" ht="15.75" thickTop="1">
      <c r="A56" s="214" t="s">
        <v>25</v>
      </c>
      <c r="B56" s="216" t="s">
        <v>26</v>
      </c>
      <c r="C56" s="216" t="s">
        <v>75</v>
      </c>
      <c r="D56" s="216" t="s">
        <v>76</v>
      </c>
      <c r="E56" s="8" t="s">
        <v>29</v>
      </c>
      <c r="F56" s="218" t="s">
        <v>61</v>
      </c>
      <c r="G56" s="219"/>
      <c r="H56" s="8" t="s">
        <v>31</v>
      </c>
      <c r="I56" s="8" t="s">
        <v>62</v>
      </c>
      <c r="J56" s="8" t="s">
        <v>62</v>
      </c>
      <c r="K56" s="8" t="s">
        <v>62</v>
      </c>
      <c r="L56" s="8" t="s">
        <v>31</v>
      </c>
      <c r="M56" s="8" t="s">
        <v>32</v>
      </c>
      <c r="N56" s="8" t="s">
        <v>77</v>
      </c>
      <c r="O56" s="222" t="s">
        <v>63</v>
      </c>
    </row>
    <row r="57" spans="1:15" ht="30.75" customHeight="1" thickBot="1">
      <c r="A57" s="215"/>
      <c r="B57" s="217"/>
      <c r="C57" s="217"/>
      <c r="D57" s="217"/>
      <c r="E57" s="8" t="s">
        <v>35</v>
      </c>
      <c r="F57" s="220"/>
      <c r="G57" s="221"/>
      <c r="H57" s="8" t="s">
        <v>36</v>
      </c>
      <c r="I57" s="8" t="s">
        <v>37</v>
      </c>
      <c r="J57" s="8" t="s">
        <v>64</v>
      </c>
      <c r="K57" s="8" t="s">
        <v>78</v>
      </c>
      <c r="L57" s="8" t="s">
        <v>38</v>
      </c>
      <c r="M57" s="22">
        <v>2000</v>
      </c>
      <c r="N57" s="8" t="s">
        <v>79</v>
      </c>
      <c r="O57" s="223"/>
    </row>
    <row r="58" spans="1:15" ht="16.5" thickTop="1" thickBot="1">
      <c r="A58" s="77">
        <v>1</v>
      </c>
      <c r="B58" s="34"/>
      <c r="C58" s="27"/>
      <c r="D58" s="26"/>
      <c r="E58" s="28"/>
      <c r="F58" s="39"/>
      <c r="G58" s="40"/>
      <c r="H58" s="29">
        <v>0</v>
      </c>
      <c r="I58" s="29">
        <v>0</v>
      </c>
      <c r="J58" s="29">
        <v>0</v>
      </c>
      <c r="K58" s="29">
        <v>0</v>
      </c>
      <c r="L58" s="29">
        <f>H58-I58-J58-K58</f>
        <v>0</v>
      </c>
      <c r="M58" s="96">
        <f>M57-H58</f>
        <v>2000</v>
      </c>
      <c r="N58" s="29">
        <v>0</v>
      </c>
      <c r="O58" s="78"/>
    </row>
    <row r="59" spans="1:15" ht="15.75" thickBot="1">
      <c r="A59" s="83">
        <v>2</v>
      </c>
      <c r="B59" s="30"/>
      <c r="C59" s="31"/>
      <c r="D59" s="12"/>
      <c r="E59" s="32"/>
      <c r="F59" s="39"/>
      <c r="G59" s="40"/>
      <c r="H59" s="33">
        <v>0</v>
      </c>
      <c r="I59" s="33">
        <v>0</v>
      </c>
      <c r="J59" s="33">
        <v>0</v>
      </c>
      <c r="K59" s="33">
        <v>0</v>
      </c>
      <c r="L59" s="33">
        <f>H59-I59-J59-K59</f>
        <v>0</v>
      </c>
      <c r="M59" s="93">
        <f>M58-H59</f>
        <v>2000</v>
      </c>
      <c r="N59" s="33">
        <v>0</v>
      </c>
      <c r="O59" s="69"/>
    </row>
    <row r="60" spans="1:15" ht="15.75" thickBot="1">
      <c r="A60" s="83">
        <v>3</v>
      </c>
      <c r="B60" s="11"/>
      <c r="C60" s="12"/>
      <c r="D60" s="12"/>
      <c r="E60" s="12"/>
      <c r="F60" s="38"/>
      <c r="G60" s="40"/>
      <c r="H60" s="33">
        <v>0</v>
      </c>
      <c r="I60" s="33">
        <v>0</v>
      </c>
      <c r="J60" s="33">
        <v>0</v>
      </c>
      <c r="K60" s="33">
        <v>0</v>
      </c>
      <c r="L60" s="33">
        <f t="shared" ref="L60:L62" si="5">H60-I60-J60-K60</f>
        <v>0</v>
      </c>
      <c r="M60" s="93">
        <f t="shared" ref="M60:M62" si="6">M59-H60</f>
        <v>2000</v>
      </c>
      <c r="N60" s="33">
        <v>0</v>
      </c>
      <c r="O60" s="68"/>
    </row>
    <row r="61" spans="1:15" ht="15.75" thickBot="1">
      <c r="A61" s="83">
        <v>4</v>
      </c>
      <c r="B61" s="11"/>
      <c r="C61" s="12"/>
      <c r="D61" s="12"/>
      <c r="E61" s="12"/>
      <c r="F61" s="41"/>
      <c r="G61" s="42"/>
      <c r="H61" s="33">
        <v>0</v>
      </c>
      <c r="I61" s="33">
        <v>0</v>
      </c>
      <c r="J61" s="33">
        <v>0</v>
      </c>
      <c r="K61" s="33">
        <v>0</v>
      </c>
      <c r="L61" s="33">
        <f t="shared" si="5"/>
        <v>0</v>
      </c>
      <c r="M61" s="93">
        <f>M60-H61</f>
        <v>2000</v>
      </c>
      <c r="N61" s="33">
        <v>0</v>
      </c>
      <c r="O61" s="68"/>
    </row>
    <row r="62" spans="1:15" ht="15.75" thickBot="1">
      <c r="A62" s="84">
        <v>5</v>
      </c>
      <c r="B62" s="43"/>
      <c r="C62" s="24"/>
      <c r="D62" s="24"/>
      <c r="E62" s="24"/>
      <c r="F62" s="13"/>
      <c r="G62" s="14"/>
      <c r="H62" s="33">
        <v>0</v>
      </c>
      <c r="I62" s="33">
        <v>0</v>
      </c>
      <c r="J62" s="33">
        <v>0</v>
      </c>
      <c r="K62" s="33">
        <v>0</v>
      </c>
      <c r="L62" s="33">
        <f t="shared" si="5"/>
        <v>0</v>
      </c>
      <c r="M62" s="93">
        <f t="shared" si="6"/>
        <v>2000</v>
      </c>
      <c r="N62" s="33">
        <v>0</v>
      </c>
      <c r="O62" s="68"/>
    </row>
    <row r="63" spans="1:15" ht="15.75" thickBot="1">
      <c r="A63" s="197" t="s">
        <v>56</v>
      </c>
      <c r="B63" s="198"/>
      <c r="C63" s="198"/>
      <c r="D63" s="198"/>
      <c r="E63" s="198"/>
      <c r="F63" s="198"/>
      <c r="G63" s="199"/>
      <c r="H63" s="94">
        <f>SUM(H58:H62)</f>
        <v>0</v>
      </c>
      <c r="I63" s="94">
        <f t="shared" ref="I63:L63" si="7">SUM(I58:I62)</f>
        <v>0</v>
      </c>
      <c r="J63" s="94">
        <f t="shared" si="7"/>
        <v>0</v>
      </c>
      <c r="K63" s="94">
        <f t="shared" si="7"/>
        <v>0</v>
      </c>
      <c r="L63" s="94">
        <f t="shared" si="7"/>
        <v>0</v>
      </c>
      <c r="M63" s="91" t="s">
        <v>57</v>
      </c>
      <c r="N63" s="36">
        <f>SUM(N58:N62)</f>
        <v>0</v>
      </c>
      <c r="O63" s="69" t="s">
        <v>57</v>
      </c>
    </row>
    <row r="64" spans="1:15" ht="15.75" thickBot="1">
      <c r="A64" s="200" t="s">
        <v>58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2"/>
      <c r="M64" s="95">
        <f>M62</f>
        <v>2000</v>
      </c>
      <c r="N64" s="44" t="s">
        <v>57</v>
      </c>
      <c r="O64" s="70" t="s">
        <v>57</v>
      </c>
    </row>
    <row r="65" spans="1:15" ht="15.75" thickTop="1">
      <c r="A65" s="203" t="s">
        <v>73</v>
      </c>
      <c r="B65" s="204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71"/>
    </row>
    <row r="66" spans="1:15">
      <c r="A66" s="72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73"/>
    </row>
    <row r="67" spans="1:15" ht="15.75" thickBot="1">
      <c r="A67" s="7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75"/>
    </row>
    <row r="68" spans="1:15" ht="16.5" thickTop="1" thickBot="1">
      <c r="A68" s="76"/>
      <c r="B68" s="6"/>
      <c r="C68" s="6"/>
      <c r="D68" s="6"/>
      <c r="E68" s="6"/>
      <c r="F68" s="6"/>
      <c r="G68" s="6"/>
      <c r="H68" s="6"/>
      <c r="I68" s="6"/>
      <c r="J68" s="21"/>
      <c r="K68" s="21"/>
      <c r="L68" s="21"/>
      <c r="M68" s="21"/>
      <c r="N68" s="21"/>
      <c r="O68" s="85"/>
    </row>
    <row r="69" spans="1:15" ht="42" customHeight="1" thickTop="1" thickBot="1">
      <c r="A69" s="138" t="s">
        <v>80</v>
      </c>
      <c r="B69" s="139"/>
      <c r="C69" s="139"/>
      <c r="D69" s="139"/>
      <c r="E69" s="139"/>
      <c r="F69" s="140"/>
      <c r="G69" s="21"/>
      <c r="H69" s="205" t="s">
        <v>81</v>
      </c>
      <c r="I69" s="206"/>
      <c r="J69" s="207"/>
      <c r="K69" s="208" t="s">
        <v>82</v>
      </c>
      <c r="L69" s="209"/>
      <c r="M69" s="209"/>
      <c r="N69" s="210"/>
      <c r="O69" s="85"/>
    </row>
    <row r="70" spans="1:15" ht="16.5" thickTop="1" thickBot="1">
      <c r="A70" s="141" t="s">
        <v>83</v>
      </c>
      <c r="B70" s="142"/>
      <c r="C70" s="143"/>
      <c r="D70" s="144" t="s">
        <v>84</v>
      </c>
      <c r="E70" s="143"/>
      <c r="F70" s="45" t="s">
        <v>85</v>
      </c>
      <c r="G70" s="21"/>
      <c r="H70" s="46" t="s">
        <v>86</v>
      </c>
      <c r="I70" s="187" t="s">
        <v>87</v>
      </c>
      <c r="J70" s="188"/>
      <c r="K70" s="47" t="s">
        <v>86</v>
      </c>
      <c r="L70" s="189" t="s">
        <v>87</v>
      </c>
      <c r="M70" s="190"/>
      <c r="N70" s="191"/>
      <c r="O70" s="85"/>
    </row>
    <row r="71" spans="1:15" ht="16.5" thickTop="1" thickBot="1">
      <c r="A71" s="181" t="s">
        <v>88</v>
      </c>
      <c r="B71" s="182"/>
      <c r="C71" s="183"/>
      <c r="D71" s="184">
        <f>K30</f>
        <v>438.59000000000003</v>
      </c>
      <c r="E71" s="185"/>
      <c r="F71" s="97">
        <f>N31</f>
        <v>3561.4100000000003</v>
      </c>
      <c r="G71" s="21"/>
      <c r="H71" s="48">
        <v>5362</v>
      </c>
      <c r="I71" s="192">
        <v>18.899999999999999</v>
      </c>
      <c r="J71" s="193"/>
      <c r="K71" s="49">
        <v>14389</v>
      </c>
      <c r="L71" s="194">
        <v>400</v>
      </c>
      <c r="M71" s="195"/>
      <c r="N71" s="196"/>
      <c r="O71" s="85"/>
    </row>
    <row r="72" spans="1:15" ht="16.5" thickTop="1" thickBot="1">
      <c r="A72" s="181" t="s">
        <v>89</v>
      </c>
      <c r="B72" s="182"/>
      <c r="C72" s="183"/>
      <c r="D72" s="184">
        <f>J49</f>
        <v>1900</v>
      </c>
      <c r="E72" s="185"/>
      <c r="F72" s="97">
        <f>N50</f>
        <v>2100</v>
      </c>
      <c r="G72" s="21"/>
      <c r="H72" s="68">
        <v>15930</v>
      </c>
      <c r="I72" s="163">
        <v>60</v>
      </c>
      <c r="J72" s="164"/>
      <c r="K72" s="49">
        <v>13757</v>
      </c>
      <c r="L72" s="175">
        <v>470</v>
      </c>
      <c r="M72" s="176"/>
      <c r="N72" s="177"/>
      <c r="O72" s="85"/>
    </row>
    <row r="73" spans="1:15" ht="16.5" thickTop="1" thickBot="1">
      <c r="A73" s="181" t="s">
        <v>90</v>
      </c>
      <c r="B73" s="182"/>
      <c r="C73" s="183"/>
      <c r="D73" s="184">
        <f>H63</f>
        <v>0</v>
      </c>
      <c r="E73" s="186"/>
      <c r="F73" s="97">
        <f>M64</f>
        <v>2000</v>
      </c>
      <c r="G73" s="21"/>
      <c r="H73" s="67">
        <v>7330</v>
      </c>
      <c r="I73" s="163">
        <v>138</v>
      </c>
      <c r="J73" s="164"/>
      <c r="K73" s="49">
        <v>21164</v>
      </c>
      <c r="L73" s="175">
        <v>160</v>
      </c>
      <c r="M73" s="176"/>
      <c r="N73" s="177"/>
      <c r="O73" s="85"/>
    </row>
    <row r="74" spans="1:15" ht="16.5" thickTop="1" thickBot="1">
      <c r="A74" s="132" t="s">
        <v>91</v>
      </c>
      <c r="B74" s="133"/>
      <c r="C74" s="134"/>
      <c r="D74" s="173">
        <f>SUM(D71:E73)</f>
        <v>2338.59</v>
      </c>
      <c r="E74" s="174"/>
      <c r="F74" s="98">
        <f>SUM(F71:F73)</f>
        <v>7661.41</v>
      </c>
      <c r="G74" s="21"/>
      <c r="H74" s="67">
        <v>7210</v>
      </c>
      <c r="I74" s="163">
        <v>36.700000000000003</v>
      </c>
      <c r="J74" s="164"/>
      <c r="K74" s="49">
        <v>17019</v>
      </c>
      <c r="L74" s="175">
        <v>170</v>
      </c>
      <c r="M74" s="176"/>
      <c r="N74" s="177"/>
      <c r="O74" s="85"/>
    </row>
    <row r="75" spans="1:15" ht="16.5" thickTop="1" thickBot="1">
      <c r="A75" s="132" t="s">
        <v>92</v>
      </c>
      <c r="B75" s="133"/>
      <c r="C75" s="134"/>
      <c r="D75" s="173">
        <f>D74+F74</f>
        <v>10000</v>
      </c>
      <c r="E75" s="178"/>
      <c r="F75" s="174"/>
      <c r="G75" s="21"/>
      <c r="H75" s="110">
        <v>15550</v>
      </c>
      <c r="I75" s="179">
        <v>24.2</v>
      </c>
      <c r="J75" s="180"/>
      <c r="K75" s="49">
        <v>12610</v>
      </c>
      <c r="L75" s="175">
        <v>500</v>
      </c>
      <c r="M75" s="176"/>
      <c r="N75" s="177"/>
      <c r="O75" s="85"/>
    </row>
    <row r="76" spans="1:15" ht="16.5" thickTop="1" thickBot="1">
      <c r="A76" s="82"/>
      <c r="B76" s="21"/>
      <c r="C76" s="21"/>
      <c r="D76" s="21"/>
      <c r="E76" s="21"/>
      <c r="F76" s="21"/>
      <c r="G76" s="21"/>
      <c r="H76" s="67">
        <v>12501</v>
      </c>
      <c r="I76" s="163">
        <v>23.8</v>
      </c>
      <c r="J76" s="164"/>
      <c r="K76" s="49">
        <v>732</v>
      </c>
      <c r="L76" s="175">
        <v>200</v>
      </c>
      <c r="M76" s="176"/>
      <c r="N76" s="177"/>
      <c r="O76" s="85"/>
    </row>
    <row r="77" spans="1:15" ht="16.5" thickTop="1" thickBot="1">
      <c r="A77" s="138" t="s">
        <v>93</v>
      </c>
      <c r="B77" s="139"/>
      <c r="C77" s="139"/>
      <c r="D77" s="139"/>
      <c r="E77" s="139"/>
      <c r="F77" s="140"/>
      <c r="G77" s="21"/>
      <c r="H77" s="118">
        <v>7350</v>
      </c>
      <c r="I77" s="163">
        <v>51.99</v>
      </c>
      <c r="J77" s="164"/>
      <c r="K77" s="49"/>
      <c r="L77" s="165"/>
      <c r="M77" s="166"/>
      <c r="N77" s="167"/>
      <c r="O77" s="85"/>
    </row>
    <row r="78" spans="1:15" ht="16.5" thickTop="1" thickBot="1">
      <c r="A78" s="141" t="s">
        <v>94</v>
      </c>
      <c r="B78" s="142"/>
      <c r="C78" s="142"/>
      <c r="D78" s="142"/>
      <c r="E78" s="142"/>
      <c r="F78" s="143"/>
      <c r="G78" s="21"/>
      <c r="H78" s="48">
        <v>6310</v>
      </c>
      <c r="I78" s="163">
        <v>85</v>
      </c>
      <c r="J78" s="164"/>
      <c r="K78" s="49"/>
      <c r="L78" s="165"/>
      <c r="M78" s="166"/>
      <c r="N78" s="167"/>
      <c r="O78" s="85"/>
    </row>
    <row r="79" spans="1:15" ht="16.5" thickTop="1" thickBot="1">
      <c r="A79" s="159" t="s">
        <v>95</v>
      </c>
      <c r="B79" s="160"/>
      <c r="C79" s="161"/>
      <c r="D79" s="162" t="s">
        <v>96</v>
      </c>
      <c r="E79" s="161"/>
      <c r="F79" s="51" t="s">
        <v>97</v>
      </c>
      <c r="G79" s="21"/>
      <c r="H79" s="48"/>
      <c r="I79" s="163"/>
      <c r="J79" s="164"/>
      <c r="K79" s="49"/>
      <c r="L79" s="165"/>
      <c r="M79" s="166"/>
      <c r="N79" s="167"/>
      <c r="O79" s="85"/>
    </row>
    <row r="80" spans="1:15" ht="16.5" thickTop="1" thickBot="1">
      <c r="A80" s="103"/>
      <c r="B80" s="104"/>
      <c r="C80" s="105"/>
      <c r="D80" s="106"/>
      <c r="E80" s="105"/>
      <c r="F80" s="51"/>
      <c r="G80" s="21"/>
      <c r="H80" s="111"/>
      <c r="I80" s="112"/>
      <c r="J80" s="113"/>
      <c r="K80" s="114"/>
      <c r="L80" s="115"/>
      <c r="M80" s="116"/>
      <c r="N80" s="117"/>
      <c r="O80" s="85"/>
    </row>
    <row r="81" spans="1:18" ht="16.5" thickTop="1" thickBot="1">
      <c r="A81" s="149"/>
      <c r="B81" s="150"/>
      <c r="C81" s="151"/>
      <c r="D81" s="152"/>
      <c r="E81" s="153"/>
      <c r="F81" s="52"/>
      <c r="G81" s="21"/>
      <c r="H81" s="53"/>
      <c r="I81" s="168"/>
      <c r="J81" s="169"/>
      <c r="K81" s="54"/>
      <c r="L81" s="170"/>
      <c r="M81" s="171"/>
      <c r="N81" s="172"/>
      <c r="O81" s="85"/>
    </row>
    <row r="82" spans="1:18" ht="16.5" thickTop="1" thickBot="1">
      <c r="A82" s="149"/>
      <c r="B82" s="150"/>
      <c r="C82" s="151"/>
      <c r="D82" s="152"/>
      <c r="E82" s="153"/>
      <c r="F82" s="52"/>
      <c r="G82" s="21"/>
      <c r="H82" s="55" t="s">
        <v>98</v>
      </c>
      <c r="I82" s="154">
        <f>SUM(I71:J81)</f>
        <v>438.59000000000003</v>
      </c>
      <c r="J82" s="155"/>
      <c r="K82" s="56" t="s">
        <v>98</v>
      </c>
      <c r="L82" s="156">
        <f>SUM(L71:N81)</f>
        <v>1900</v>
      </c>
      <c r="M82" s="157"/>
      <c r="N82" s="158"/>
      <c r="O82" s="85"/>
    </row>
    <row r="83" spans="1:18" ht="16.5" thickTop="1" thickBot="1">
      <c r="A83" s="127"/>
      <c r="B83" s="128"/>
      <c r="C83" s="129"/>
      <c r="D83" s="145"/>
      <c r="E83" s="131"/>
      <c r="F83" s="52"/>
      <c r="G83" s="21"/>
      <c r="H83" s="21"/>
      <c r="I83" s="21"/>
      <c r="J83" s="21"/>
      <c r="K83" s="21"/>
      <c r="L83" s="21"/>
      <c r="M83" s="21"/>
      <c r="N83" s="21"/>
      <c r="O83" s="85"/>
    </row>
    <row r="84" spans="1:18" ht="16.5" thickTop="1" thickBot="1">
      <c r="A84" s="132" t="s">
        <v>91</v>
      </c>
      <c r="B84" s="133"/>
      <c r="C84" s="133"/>
      <c r="D84" s="133"/>
      <c r="E84" s="134"/>
      <c r="F84" s="100">
        <f>SUM(F81:F83)</f>
        <v>0</v>
      </c>
      <c r="G84" s="21"/>
      <c r="H84" s="21"/>
      <c r="I84" s="21"/>
      <c r="J84" s="21"/>
      <c r="K84" s="21"/>
      <c r="L84" s="21"/>
      <c r="M84" s="21"/>
      <c r="N84" s="21"/>
      <c r="O84" s="85"/>
    </row>
    <row r="85" spans="1:18" ht="16.5" thickTop="1" thickBot="1">
      <c r="A85" s="146" t="s">
        <v>99</v>
      </c>
      <c r="B85" s="147"/>
      <c r="C85" s="147"/>
      <c r="D85" s="147"/>
      <c r="E85" s="148"/>
      <c r="F85" s="100">
        <f>L30+K49+L49+I63+J63+K63</f>
        <v>0</v>
      </c>
      <c r="G85" s="21"/>
      <c r="H85" s="21"/>
      <c r="I85" s="21"/>
      <c r="J85" s="21"/>
      <c r="K85" s="21"/>
      <c r="L85" s="21"/>
      <c r="M85" s="21"/>
      <c r="N85" s="21"/>
      <c r="O85" s="85"/>
      <c r="R85" s="92"/>
    </row>
    <row r="86" spans="1:18" ht="16.5" thickTop="1" thickBot="1">
      <c r="A86" s="146" t="s">
        <v>100</v>
      </c>
      <c r="B86" s="147"/>
      <c r="C86" s="147"/>
      <c r="D86" s="147"/>
      <c r="E86" s="148"/>
      <c r="F86" s="100">
        <f>F96</f>
        <v>1900</v>
      </c>
      <c r="G86" s="21"/>
      <c r="H86" s="21"/>
      <c r="I86" s="21"/>
      <c r="J86" s="21"/>
      <c r="K86" s="21"/>
      <c r="L86" s="21"/>
      <c r="M86" s="21"/>
      <c r="N86" s="21"/>
      <c r="O86" s="85"/>
      <c r="R86" s="92"/>
    </row>
    <row r="87" spans="1:18" ht="16.5" thickTop="1" thickBot="1">
      <c r="A87" s="132" t="s">
        <v>92</v>
      </c>
      <c r="B87" s="133"/>
      <c r="C87" s="133"/>
      <c r="D87" s="133"/>
      <c r="E87" s="134"/>
      <c r="F87" s="101">
        <f>SUM(F84:F86)</f>
        <v>1900</v>
      </c>
      <c r="G87" s="21"/>
      <c r="H87" s="21"/>
      <c r="I87" s="21"/>
      <c r="J87" s="21"/>
      <c r="K87" s="21"/>
      <c r="L87" s="21"/>
      <c r="M87" s="21"/>
      <c r="N87" s="21"/>
      <c r="O87" s="85"/>
    </row>
    <row r="88" spans="1:18" ht="16.5" thickTop="1" thickBot="1">
      <c r="A88" s="82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85"/>
    </row>
    <row r="89" spans="1:18" ht="16.5" thickTop="1" thickBot="1">
      <c r="A89" s="138" t="s">
        <v>101</v>
      </c>
      <c r="B89" s="139"/>
      <c r="C89" s="139"/>
      <c r="D89" s="139"/>
      <c r="E89" s="139"/>
      <c r="F89" s="140"/>
      <c r="G89" s="21"/>
      <c r="H89" s="21"/>
      <c r="I89" s="21"/>
      <c r="J89" s="21"/>
      <c r="K89" s="21"/>
      <c r="L89" s="21"/>
      <c r="M89" s="21"/>
      <c r="N89" s="21"/>
      <c r="O89" s="85"/>
    </row>
    <row r="90" spans="1:18" ht="16.5" thickTop="1" thickBot="1">
      <c r="A90" s="141" t="s">
        <v>102</v>
      </c>
      <c r="B90" s="142"/>
      <c r="C90" s="143"/>
      <c r="D90" s="144" t="s">
        <v>103</v>
      </c>
      <c r="E90" s="143"/>
      <c r="F90" s="45" t="s">
        <v>97</v>
      </c>
      <c r="G90" s="21"/>
      <c r="H90" s="21"/>
      <c r="I90" s="21"/>
      <c r="J90" s="21"/>
      <c r="K90" s="21"/>
      <c r="L90" s="21"/>
      <c r="M90" s="21"/>
      <c r="N90" s="21"/>
      <c r="O90" s="85"/>
    </row>
    <row r="91" spans="1:18" ht="16.5" thickTop="1" thickBot="1">
      <c r="A91" s="127" t="s">
        <v>104</v>
      </c>
      <c r="B91" s="128"/>
      <c r="C91" s="129"/>
      <c r="D91" s="145">
        <v>45475</v>
      </c>
      <c r="E91" s="131"/>
      <c r="F91" s="58">
        <v>400</v>
      </c>
      <c r="G91" s="21"/>
      <c r="H91" s="21"/>
      <c r="I91" s="21"/>
      <c r="J91" s="21"/>
      <c r="K91" s="21"/>
      <c r="L91" s="21"/>
      <c r="M91" s="21"/>
      <c r="N91" s="21"/>
      <c r="O91" s="85"/>
    </row>
    <row r="92" spans="1:18" ht="16.5" thickTop="1" thickBot="1">
      <c r="A92" s="127" t="s">
        <v>105</v>
      </c>
      <c r="B92" s="128"/>
      <c r="C92" s="129"/>
      <c r="D92" s="145">
        <v>45518</v>
      </c>
      <c r="E92" s="131"/>
      <c r="F92" s="58">
        <v>800</v>
      </c>
      <c r="G92" s="21"/>
      <c r="H92" s="21"/>
      <c r="I92" s="21"/>
      <c r="J92" s="21"/>
      <c r="K92" s="21"/>
      <c r="L92" s="21"/>
      <c r="M92" s="21"/>
      <c r="N92" s="21"/>
      <c r="O92" s="85"/>
    </row>
    <row r="93" spans="1:18" ht="16.5" thickTop="1" thickBot="1">
      <c r="A93" s="127" t="s">
        <v>120</v>
      </c>
      <c r="B93" s="128"/>
      <c r="C93" s="129"/>
      <c r="D93" s="145">
        <v>45587</v>
      </c>
      <c r="E93" s="131"/>
      <c r="F93" s="58">
        <v>500</v>
      </c>
      <c r="G93" s="21"/>
      <c r="H93" s="21"/>
      <c r="I93" s="21"/>
      <c r="J93" s="21"/>
      <c r="K93" s="21"/>
      <c r="L93" s="21"/>
      <c r="M93" s="21"/>
      <c r="N93" s="21"/>
      <c r="O93" s="85"/>
    </row>
    <row r="94" spans="1:18" ht="16.5" thickTop="1" thickBot="1">
      <c r="A94" s="127" t="s">
        <v>121</v>
      </c>
      <c r="B94" s="128"/>
      <c r="C94" s="129"/>
      <c r="D94" s="145">
        <v>45596</v>
      </c>
      <c r="E94" s="131"/>
      <c r="F94" s="58">
        <v>200</v>
      </c>
      <c r="G94" s="21"/>
      <c r="H94" s="21"/>
      <c r="I94" s="21"/>
      <c r="J94" s="21"/>
      <c r="K94" s="21"/>
      <c r="L94" s="21"/>
      <c r="M94" s="21"/>
      <c r="N94" s="21"/>
      <c r="O94" s="85"/>
    </row>
    <row r="95" spans="1:18" ht="16.5" thickTop="1" thickBot="1">
      <c r="A95" s="127"/>
      <c r="B95" s="128"/>
      <c r="C95" s="129"/>
      <c r="D95" s="130"/>
      <c r="E95" s="131"/>
      <c r="F95" s="58"/>
      <c r="G95" s="21"/>
      <c r="H95" s="21"/>
      <c r="I95" s="21"/>
      <c r="J95" s="21"/>
      <c r="K95" s="21"/>
      <c r="L95" s="21"/>
      <c r="M95" s="21"/>
      <c r="N95" s="21"/>
      <c r="O95" s="85"/>
    </row>
    <row r="96" spans="1:18" ht="16.5" thickTop="1" thickBot="1">
      <c r="A96" s="132" t="s">
        <v>106</v>
      </c>
      <c r="B96" s="133"/>
      <c r="C96" s="133"/>
      <c r="D96" s="133"/>
      <c r="E96" s="134"/>
      <c r="F96" s="100">
        <f>SUM(F91:F95)</f>
        <v>1900</v>
      </c>
      <c r="G96" s="21"/>
      <c r="H96" s="21"/>
      <c r="I96" s="21"/>
      <c r="J96" s="21"/>
      <c r="K96" s="21"/>
      <c r="L96" s="21"/>
      <c r="M96" s="21"/>
      <c r="N96" s="21"/>
      <c r="O96" s="85"/>
    </row>
    <row r="97" spans="1:15" ht="16.5" thickTop="1" thickBot="1">
      <c r="A97" s="132" t="s">
        <v>107</v>
      </c>
      <c r="B97" s="133"/>
      <c r="C97" s="133"/>
      <c r="D97" s="133"/>
      <c r="E97" s="134"/>
      <c r="F97" s="59">
        <v>0.12</v>
      </c>
      <c r="G97" s="21"/>
      <c r="H97" s="21"/>
      <c r="I97" s="21"/>
      <c r="J97" s="21"/>
      <c r="K97" s="21"/>
      <c r="L97" s="21"/>
      <c r="M97" s="21"/>
      <c r="N97" s="21"/>
      <c r="O97" s="85"/>
    </row>
    <row r="98" spans="1:15" ht="16.5" thickTop="1" thickBot="1">
      <c r="A98" s="82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85"/>
    </row>
    <row r="99" spans="1:15" ht="16.5" thickTop="1" thickBot="1">
      <c r="A99" s="138" t="s">
        <v>108</v>
      </c>
      <c r="B99" s="139"/>
      <c r="C99" s="139"/>
      <c r="D99" s="139"/>
      <c r="E99" s="139"/>
      <c r="F99" s="140"/>
      <c r="G99" s="21"/>
      <c r="H99" s="21"/>
      <c r="I99" s="21"/>
      <c r="J99" s="21"/>
      <c r="K99" s="21"/>
      <c r="L99" s="21"/>
      <c r="M99" s="21"/>
      <c r="N99" s="21"/>
      <c r="O99" s="85"/>
    </row>
    <row r="100" spans="1:15" ht="16.5" thickTop="1" thickBot="1">
      <c r="A100" s="141" t="s">
        <v>109</v>
      </c>
      <c r="B100" s="142"/>
      <c r="C100" s="143"/>
      <c r="D100" s="144" t="s">
        <v>110</v>
      </c>
      <c r="E100" s="143"/>
      <c r="F100" s="45" t="s">
        <v>97</v>
      </c>
      <c r="G100" s="21"/>
      <c r="H100" s="21"/>
      <c r="I100" s="21"/>
      <c r="J100" s="21"/>
      <c r="K100" s="21"/>
      <c r="L100" s="21"/>
      <c r="M100" s="21"/>
      <c r="N100" s="21"/>
      <c r="O100" s="85"/>
    </row>
    <row r="101" spans="1:15" ht="16.5" thickTop="1" thickBot="1">
      <c r="A101" s="127"/>
      <c r="B101" s="128"/>
      <c r="C101" s="129"/>
      <c r="D101" s="130"/>
      <c r="E101" s="131"/>
      <c r="F101" s="57"/>
      <c r="G101" s="21"/>
      <c r="H101" s="21"/>
      <c r="I101" s="21"/>
      <c r="J101" s="21"/>
      <c r="K101" s="21"/>
      <c r="L101" s="21"/>
      <c r="M101" s="21"/>
      <c r="N101" s="21"/>
      <c r="O101" s="85"/>
    </row>
    <row r="102" spans="1:15" ht="16.5" thickTop="1" thickBot="1">
      <c r="A102" s="127"/>
      <c r="B102" s="128"/>
      <c r="C102" s="129"/>
      <c r="D102" s="130"/>
      <c r="E102" s="131"/>
      <c r="F102" s="57"/>
      <c r="G102" s="21"/>
      <c r="H102" s="21"/>
      <c r="I102" s="21"/>
      <c r="J102" s="21"/>
      <c r="K102" s="21"/>
      <c r="L102" s="21"/>
      <c r="M102" s="21"/>
      <c r="N102" s="21"/>
      <c r="O102" s="85"/>
    </row>
    <row r="103" spans="1:15" ht="16.5" thickTop="1" thickBot="1">
      <c r="A103" s="127"/>
      <c r="B103" s="128"/>
      <c r="C103" s="129"/>
      <c r="D103" s="130"/>
      <c r="E103" s="131"/>
      <c r="F103" s="50"/>
      <c r="G103" s="21"/>
      <c r="H103" s="21"/>
      <c r="I103" s="21"/>
      <c r="J103" s="21"/>
      <c r="K103" s="21"/>
      <c r="L103" s="21"/>
      <c r="M103" s="21"/>
      <c r="N103" s="21"/>
      <c r="O103" s="85"/>
    </row>
    <row r="104" spans="1:15" ht="16.5" thickTop="1" thickBot="1">
      <c r="A104" s="132" t="s">
        <v>98</v>
      </c>
      <c r="B104" s="133"/>
      <c r="C104" s="133"/>
      <c r="D104" s="133"/>
      <c r="E104" s="134"/>
      <c r="F104" s="100">
        <f>SUM(F101:F103)</f>
        <v>0</v>
      </c>
      <c r="G104" s="21"/>
      <c r="H104" s="21"/>
      <c r="I104" s="21"/>
      <c r="J104" s="21"/>
      <c r="K104" s="21"/>
      <c r="L104" s="21"/>
      <c r="M104" s="21"/>
      <c r="N104" s="21"/>
      <c r="O104" s="85"/>
    </row>
    <row r="105" spans="1:15" ht="16.5" thickTop="1" thickBot="1">
      <c r="A105" s="82"/>
      <c r="B105" s="21"/>
      <c r="C105" s="21"/>
      <c r="D105" s="21"/>
      <c r="E105" s="21"/>
      <c r="F105" s="99"/>
      <c r="G105" s="21"/>
      <c r="H105" s="21"/>
      <c r="I105" s="21"/>
      <c r="J105" s="21"/>
      <c r="K105" s="21"/>
      <c r="L105" s="21"/>
      <c r="M105" s="21"/>
      <c r="N105" s="21"/>
      <c r="O105" s="85"/>
    </row>
    <row r="106" spans="1:15" ht="16.5" thickTop="1" thickBot="1">
      <c r="A106" s="135" t="s">
        <v>73</v>
      </c>
      <c r="B106" s="136"/>
      <c r="C106" s="136"/>
      <c r="D106" s="136"/>
      <c r="E106" s="136"/>
      <c r="F106" s="137"/>
      <c r="G106" s="21"/>
      <c r="H106" s="21"/>
      <c r="I106" s="21"/>
      <c r="J106" s="21"/>
      <c r="K106" s="21"/>
      <c r="L106" s="21"/>
      <c r="M106" s="21"/>
      <c r="N106" s="21"/>
      <c r="O106" s="85"/>
    </row>
    <row r="107" spans="1:15" ht="15.75" thickTop="1">
      <c r="A107" s="86"/>
      <c r="B107" s="60"/>
      <c r="C107" s="60"/>
      <c r="D107" s="60"/>
      <c r="E107" s="60"/>
      <c r="F107" s="61"/>
      <c r="G107" s="21"/>
      <c r="H107" s="21"/>
      <c r="I107" s="21"/>
      <c r="J107" s="21"/>
      <c r="K107" s="21"/>
      <c r="L107" s="21"/>
      <c r="M107" s="21"/>
      <c r="N107" s="21"/>
      <c r="O107" s="85"/>
    </row>
    <row r="108" spans="1:15">
      <c r="A108" s="87"/>
      <c r="B108" s="60"/>
      <c r="C108" s="60"/>
      <c r="D108" s="60"/>
      <c r="E108" s="60"/>
      <c r="F108" s="61"/>
      <c r="G108" s="21"/>
      <c r="H108" s="21"/>
      <c r="I108" s="21"/>
      <c r="J108" s="21"/>
      <c r="K108" s="21"/>
      <c r="L108" s="21"/>
      <c r="M108" s="21"/>
      <c r="N108" s="21"/>
      <c r="O108" s="85"/>
    </row>
    <row r="109" spans="1:15">
      <c r="A109" s="87"/>
      <c r="B109" s="60"/>
      <c r="C109" s="60"/>
      <c r="D109" s="60"/>
      <c r="E109" s="60"/>
      <c r="F109" s="61"/>
      <c r="G109" s="21"/>
      <c r="H109" s="21"/>
      <c r="I109" s="21"/>
      <c r="J109" s="21"/>
      <c r="K109" s="21"/>
      <c r="L109" s="21"/>
      <c r="M109" s="21"/>
      <c r="N109" s="21"/>
      <c r="O109" s="85"/>
    </row>
    <row r="110" spans="1:15">
      <c r="A110" s="121"/>
      <c r="B110" s="122"/>
      <c r="C110" s="122"/>
      <c r="D110" s="122"/>
      <c r="E110" s="122"/>
      <c r="F110" s="123"/>
      <c r="O110" s="64"/>
    </row>
    <row r="111" spans="1:15">
      <c r="A111" s="121"/>
      <c r="B111" s="122"/>
      <c r="C111" s="122"/>
      <c r="D111" s="122"/>
      <c r="E111" s="122"/>
      <c r="F111" s="123"/>
      <c r="O111" s="64"/>
    </row>
    <row r="112" spans="1:15">
      <c r="A112" s="124"/>
      <c r="B112" s="125"/>
      <c r="C112" s="125"/>
      <c r="D112" s="125"/>
      <c r="E112" s="125"/>
      <c r="F112" s="126"/>
      <c r="G112" s="88"/>
      <c r="H112" s="88"/>
      <c r="I112" s="88"/>
      <c r="J112" s="88"/>
      <c r="K112" s="88"/>
      <c r="L112" s="88"/>
      <c r="M112" s="88"/>
      <c r="N112" s="88"/>
      <c r="O112" s="89"/>
    </row>
  </sheetData>
  <mergeCells count="153">
    <mergeCell ref="A1:O1"/>
    <mergeCell ref="A2:O2"/>
    <mergeCell ref="A3:O3"/>
    <mergeCell ref="A4:B4"/>
    <mergeCell ref="C4:O4"/>
    <mergeCell ref="D5:F5"/>
    <mergeCell ref="H5:O5"/>
    <mergeCell ref="A7:O7"/>
    <mergeCell ref="A8:B8"/>
    <mergeCell ref="C8:E8"/>
    <mergeCell ref="F8:G8"/>
    <mergeCell ref="H8:O8"/>
    <mergeCell ref="A9:B9"/>
    <mergeCell ref="C9:E9"/>
    <mergeCell ref="F9:G9"/>
    <mergeCell ref="H9:O9"/>
    <mergeCell ref="A10:B10"/>
    <mergeCell ref="C10:E10"/>
    <mergeCell ref="F10:G10"/>
    <mergeCell ref="H10:O10"/>
    <mergeCell ref="A12:O12"/>
    <mergeCell ref="A13:A14"/>
    <mergeCell ref="B13:B14"/>
    <mergeCell ref="C13:C14"/>
    <mergeCell ref="F13:J14"/>
    <mergeCell ref="O13:O14"/>
    <mergeCell ref="F21:J21"/>
    <mergeCell ref="F22:J22"/>
    <mergeCell ref="F23:J23"/>
    <mergeCell ref="F24:J24"/>
    <mergeCell ref="F25:J25"/>
    <mergeCell ref="F26:J26"/>
    <mergeCell ref="F15:J15"/>
    <mergeCell ref="F16:J16"/>
    <mergeCell ref="F17:J17"/>
    <mergeCell ref="F18:J18"/>
    <mergeCell ref="F19:J19"/>
    <mergeCell ref="F20:J20"/>
    <mergeCell ref="A36:O36"/>
    <mergeCell ref="A37:A38"/>
    <mergeCell ref="B37:B38"/>
    <mergeCell ref="C37:C38"/>
    <mergeCell ref="F37:I38"/>
    <mergeCell ref="O37:O38"/>
    <mergeCell ref="F27:J27"/>
    <mergeCell ref="F28:J28"/>
    <mergeCell ref="F29:J29"/>
    <mergeCell ref="A30:J30"/>
    <mergeCell ref="A31:M31"/>
    <mergeCell ref="A32:B32"/>
    <mergeCell ref="F45:I45"/>
    <mergeCell ref="F46:I46"/>
    <mergeCell ref="F47:I47"/>
    <mergeCell ref="F48:I48"/>
    <mergeCell ref="A49:I49"/>
    <mergeCell ref="A50:M50"/>
    <mergeCell ref="F39:I39"/>
    <mergeCell ref="F40:I40"/>
    <mergeCell ref="F41:I41"/>
    <mergeCell ref="F42:I42"/>
    <mergeCell ref="F43:I43"/>
    <mergeCell ref="F44:I44"/>
    <mergeCell ref="A63:G63"/>
    <mergeCell ref="A64:L64"/>
    <mergeCell ref="A65:B65"/>
    <mergeCell ref="A69:F69"/>
    <mergeCell ref="H69:J69"/>
    <mergeCell ref="K69:N69"/>
    <mergeCell ref="A51:B51"/>
    <mergeCell ref="A55:O55"/>
    <mergeCell ref="A56:A57"/>
    <mergeCell ref="B56:B57"/>
    <mergeCell ref="C56:C57"/>
    <mergeCell ref="D56:D57"/>
    <mergeCell ref="F56:G57"/>
    <mergeCell ref="O56:O57"/>
    <mergeCell ref="A72:C72"/>
    <mergeCell ref="D72:E72"/>
    <mergeCell ref="I72:J72"/>
    <mergeCell ref="L72:N72"/>
    <mergeCell ref="A73:C73"/>
    <mergeCell ref="D73:E73"/>
    <mergeCell ref="I73:J73"/>
    <mergeCell ref="L73:N73"/>
    <mergeCell ref="A70:C70"/>
    <mergeCell ref="D70:E70"/>
    <mergeCell ref="I70:J70"/>
    <mergeCell ref="L70:N70"/>
    <mergeCell ref="A71:C71"/>
    <mergeCell ref="D71:E71"/>
    <mergeCell ref="I71:J71"/>
    <mergeCell ref="L71:N71"/>
    <mergeCell ref="I76:J76"/>
    <mergeCell ref="L76:N76"/>
    <mergeCell ref="A77:F77"/>
    <mergeCell ref="I77:J77"/>
    <mergeCell ref="L77:N77"/>
    <mergeCell ref="A78:F78"/>
    <mergeCell ref="I78:J78"/>
    <mergeCell ref="L78:N78"/>
    <mergeCell ref="A74:C74"/>
    <mergeCell ref="D74:E74"/>
    <mergeCell ref="I74:J74"/>
    <mergeCell ref="L74:N74"/>
    <mergeCell ref="A75:C75"/>
    <mergeCell ref="D75:F75"/>
    <mergeCell ref="I75:J75"/>
    <mergeCell ref="L75:N75"/>
    <mergeCell ref="A82:C82"/>
    <mergeCell ref="D82:E82"/>
    <mergeCell ref="I82:J82"/>
    <mergeCell ref="L82:N82"/>
    <mergeCell ref="A83:C83"/>
    <mergeCell ref="D83:E83"/>
    <mergeCell ref="A79:C79"/>
    <mergeCell ref="D79:E79"/>
    <mergeCell ref="I79:J79"/>
    <mergeCell ref="L79:N79"/>
    <mergeCell ref="A81:C81"/>
    <mergeCell ref="D81:E81"/>
    <mergeCell ref="I81:J81"/>
    <mergeCell ref="L81:N81"/>
    <mergeCell ref="A91:C91"/>
    <mergeCell ref="D91:E91"/>
    <mergeCell ref="A94:C94"/>
    <mergeCell ref="D94:E94"/>
    <mergeCell ref="A95:C95"/>
    <mergeCell ref="D95:E95"/>
    <mergeCell ref="A84:E84"/>
    <mergeCell ref="A87:E87"/>
    <mergeCell ref="A89:F89"/>
    <mergeCell ref="A90:C90"/>
    <mergeCell ref="D90:E90"/>
    <mergeCell ref="A85:E85"/>
    <mergeCell ref="A92:C92"/>
    <mergeCell ref="A93:C93"/>
    <mergeCell ref="D92:E92"/>
    <mergeCell ref="D93:E93"/>
    <mergeCell ref="A86:E86"/>
    <mergeCell ref="A110:F112"/>
    <mergeCell ref="A102:C102"/>
    <mergeCell ref="D102:E102"/>
    <mergeCell ref="A103:C103"/>
    <mergeCell ref="D103:E103"/>
    <mergeCell ref="A104:E104"/>
    <mergeCell ref="A106:F106"/>
    <mergeCell ref="A96:E96"/>
    <mergeCell ref="A97:E97"/>
    <mergeCell ref="A99:F99"/>
    <mergeCell ref="A100:C100"/>
    <mergeCell ref="D100:E100"/>
    <mergeCell ref="A101:C101"/>
    <mergeCell ref="D101:E101"/>
  </mergeCells>
  <printOptions horizontalCentered="1"/>
  <pageMargins left="0.17" right="0.17" top="0.24" bottom="0.87" header="0.17" footer="0.17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005827-d531-4019-99aa-a3878aecbd96" xsi:nil="true"/>
    <lcf76f155ced4ddcb4097134ff3c332f xmlns="b6e854ec-d631-4b6c-a78a-f62f265a23e5">
      <Terms xmlns="http://schemas.microsoft.com/office/infopath/2007/PartnerControls"/>
    </lcf76f155ced4ddcb4097134ff3c332f>
    <Data_x002f_hora xmlns="b6e854ec-d631-4b6c-a78a-f62f265a23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843AE2905F504A907E598F5A3A8ECC" ma:contentTypeVersion="19" ma:contentTypeDescription="Crie um novo documento." ma:contentTypeScope="" ma:versionID="b7c23755c551a5384bac42cde2948b33">
  <xsd:schema xmlns:xsd="http://www.w3.org/2001/XMLSchema" xmlns:xs="http://www.w3.org/2001/XMLSchema" xmlns:p="http://schemas.microsoft.com/office/2006/metadata/properties" xmlns:ns2="b6e854ec-d631-4b6c-a78a-f62f265a23e5" xmlns:ns3="2d005827-d531-4019-99aa-a3878aecbd96" targetNamespace="http://schemas.microsoft.com/office/2006/metadata/properties" ma:root="true" ma:fieldsID="2f482eb7496de1f767e4eb01df38d8b9" ns2:_="" ns3:_="">
    <xsd:import namespace="b6e854ec-d631-4b6c-a78a-f62f265a23e5"/>
    <xsd:import namespace="2d005827-d531-4019-99aa-a3878aecbd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ata_x002f_hor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854ec-d631-4b6c-a78a-f62f265a23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ata_x002f_hora" ma:index="10" nillable="true" ma:displayName="Data/hora" ma:format="DateTime" ma:internalName="Data_x002f_hora">
      <xsd:simpleType>
        <xsd:restriction base="dms:DateTim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88acfee-e8d9-47f6-be1b-d7d959a1a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05827-d531-4019-99aa-a3878aecb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ed4b48-010b-4e85-9386-b629d952dfe0}" ma:internalName="TaxCatchAll" ma:showField="CatchAllData" ma:web="2d005827-d531-4019-99aa-a3878aecbd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E5B68-9FE2-4204-8710-BFB984B1E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96818E-581F-4A42-A6B2-BF179DF7FE20}">
  <ds:schemaRefs>
    <ds:schemaRef ds:uri="http://schemas.microsoft.com/office/2006/metadata/properties"/>
    <ds:schemaRef ds:uri="http://schemas.microsoft.com/office/infopath/2007/PartnerControls"/>
    <ds:schemaRef ds:uri="2d005827-d531-4019-99aa-a3878aecbd96"/>
    <ds:schemaRef ds:uri="b6e854ec-d631-4b6c-a78a-f62f265a23e5"/>
  </ds:schemaRefs>
</ds:datastoreItem>
</file>

<file path=customXml/itemProps3.xml><?xml version="1.0" encoding="utf-8"?>
<ds:datastoreItem xmlns:ds="http://schemas.openxmlformats.org/officeDocument/2006/customXml" ds:itemID="{18132023-8403-49A1-93FA-847F83C8C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e854ec-d631-4b6c-a78a-f62f265a23e5"/>
    <ds:schemaRef ds:uri="2d005827-d531-4019-99aa-a3878aecb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 (prestação parcial ou final)</vt:lpstr>
    </vt:vector>
  </TitlesOfParts>
  <Company>HP Inc.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thiago.sobreira</cp:lastModifiedBy>
  <cp:revision/>
  <dcterms:created xsi:type="dcterms:W3CDTF">2023-12-11T19:05:07Z</dcterms:created>
  <dcterms:modified xsi:type="dcterms:W3CDTF">2024-10-31T14:46:25Z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0x01010096843AE2905F504A907E598F5A3A8ECC</vt:lpwstr>
  </property>
  <property fmtid="{D5CDD505-2E9C-101B-9397-08002B2CF9AE}" pid="3" name="MediaServiceImageTags">
    <vt:lpwstr/>
  </property>
</Properties>
</file>