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15" i="1"/>
  <c r="K34"/>
  <c r="I89"/>
  <c r="M33"/>
  <c r="M31"/>
  <c r="M32"/>
  <c r="M29"/>
  <c r="M28"/>
  <c r="M43"/>
  <c r="M25"/>
  <c r="M26"/>
  <c r="M27"/>
  <c r="M30"/>
  <c r="J62"/>
  <c r="I62"/>
  <c r="L64"/>
  <c r="L65"/>
  <c r="L66"/>
  <c r="F87"/>
  <c r="F107" l="1"/>
  <c r="F99"/>
  <c r="F89" s="1"/>
  <c r="L89"/>
  <c r="D77"/>
  <c r="M62"/>
  <c r="M63" s="1"/>
  <c r="M64" s="1"/>
  <c r="M65" s="1"/>
  <c r="M66" s="1"/>
  <c r="M68" s="1"/>
  <c r="F77" s="1"/>
  <c r="N16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5" s="1"/>
  <c r="N67"/>
  <c r="I67"/>
  <c r="J67"/>
  <c r="K67"/>
  <c r="H67"/>
  <c r="L63"/>
  <c r="L62"/>
  <c r="M44"/>
  <c r="M45"/>
  <c r="M46"/>
  <c r="M47"/>
  <c r="M48"/>
  <c r="M49"/>
  <c r="M50"/>
  <c r="M51"/>
  <c r="M52"/>
  <c r="L34"/>
  <c r="D75"/>
  <c r="M16"/>
  <c r="M17"/>
  <c r="M18"/>
  <c r="M19"/>
  <c r="M20"/>
  <c r="M21"/>
  <c r="M22"/>
  <c r="M23"/>
  <c r="M24"/>
  <c r="M15"/>
  <c r="M34" l="1"/>
  <c r="M53"/>
  <c r="L67"/>
  <c r="N43"/>
  <c r="K53"/>
  <c r="L53"/>
  <c r="J53"/>
  <c r="D76" s="1"/>
  <c r="N54" l="1"/>
  <c r="F76" s="1"/>
  <c r="N44"/>
  <c r="N45" s="1"/>
  <c r="N46" s="1"/>
  <c r="N47" s="1"/>
  <c r="N48" s="1"/>
  <c r="N49" s="1"/>
  <c r="N50" s="1"/>
  <c r="N51" s="1"/>
  <c r="N52" s="1"/>
  <c r="F88"/>
  <c r="F90" s="1"/>
  <c r="D78"/>
  <c r="F75" l="1"/>
  <c r="F78" s="1"/>
  <c r="D79" s="1"/>
</calcChain>
</file>

<file path=xl/sharedStrings.xml><?xml version="1.0" encoding="utf-8"?>
<sst xmlns="http://schemas.openxmlformats.org/spreadsheetml/2006/main" count="207" uniqueCount="132">
  <si>
    <t>(Capítulo IV da Resolução CJF nº 569, de 2019)</t>
  </si>
  <si>
    <t>DADOS DO SUPRIDO</t>
  </si>
  <si>
    <t>NOME:</t>
  </si>
  <si>
    <t>CPF:</t>
  </si>
  <si>
    <t>CARGO/FUNÇÃO:</t>
  </si>
  <si>
    <t>LOTAÇÃO:</t>
  </si>
  <si>
    <t>DADOS DO SUPRIMENTO</t>
  </si>
  <si>
    <t>Processo SEI:</t>
  </si>
  <si>
    <t>Centro de custo:</t>
  </si>
  <si>
    <t>Valor:</t>
  </si>
  <si>
    <t>Modalidade:</t>
  </si>
  <si>
    <t>Período de Aplicação:</t>
  </si>
  <si>
    <t>Período de Prestação de Contas:</t>
  </si>
  <si>
    <t>Item</t>
  </si>
  <si>
    <t>Fornecedor</t>
  </si>
  <si>
    <t>CNPJ</t>
  </si>
  <si>
    <t>NF /</t>
  </si>
  <si>
    <t xml:space="preserve">Data de </t>
  </si>
  <si>
    <t>Descrição dos Materiais</t>
  </si>
  <si>
    <t xml:space="preserve">Valor </t>
  </si>
  <si>
    <t>Saldo</t>
  </si>
  <si>
    <t>CATMAT</t>
  </si>
  <si>
    <t>DANFE</t>
  </si>
  <si>
    <t>Emissão</t>
  </si>
  <si>
    <t>Bruto</t>
  </si>
  <si>
    <t>do ISS</t>
  </si>
  <si>
    <t>Líquido</t>
  </si>
  <si>
    <t>TOTAL DESPESAS REALIZADAS =</t>
  </si>
  <si>
    <t>***</t>
  </si>
  <si>
    <t>SALDO NÃO UTILIZADO =</t>
  </si>
  <si>
    <t>OBSERVAÇÕES:</t>
  </si>
  <si>
    <t>Descrição dos Serviços</t>
  </si>
  <si>
    <t>Valor</t>
  </si>
  <si>
    <t>CATSER</t>
  </si>
  <si>
    <t>do INSS</t>
  </si>
  <si>
    <t>CPF</t>
  </si>
  <si>
    <t>RECIBO</t>
  </si>
  <si>
    <t>INSS</t>
  </si>
  <si>
    <t>do IRRF</t>
  </si>
  <si>
    <t>PATR.</t>
  </si>
  <si>
    <t>RESUMO DE DESPESAS (em R$)</t>
  </si>
  <si>
    <t>VALORES POR CATMAT</t>
  </si>
  <si>
    <t>VALORES POR CATSER</t>
  </si>
  <si>
    <t>DESCRIÇÃO</t>
  </si>
  <si>
    <t>REALIZADAS</t>
  </si>
  <si>
    <t>NÃO REALIZADAS</t>
  </si>
  <si>
    <t>VALOR (R$)</t>
  </si>
  <si>
    <t>Material de Consumo</t>
  </si>
  <si>
    <t>Serviço de Pessoa Jurídica</t>
  </si>
  <si>
    <t>Serviço de Pessoa Física</t>
  </si>
  <si>
    <t xml:space="preserve">SUBTOTAL </t>
  </si>
  <si>
    <t xml:space="preserve">TOTAL </t>
  </si>
  <si>
    <t>PAGAMENTOS REALIZADOS (em R$)</t>
  </si>
  <si>
    <t>FATURAS EMITIDAS</t>
  </si>
  <si>
    <t>PERÍODO</t>
  </si>
  <si>
    <t>VENCIMENTO</t>
  </si>
  <si>
    <t>VALOR</t>
  </si>
  <si>
    <t>TOTAL</t>
  </si>
  <si>
    <t>VALORES SECADOS EM ESPÉCIE</t>
  </si>
  <si>
    <t>SAQUE</t>
  </si>
  <si>
    <t>DATA</t>
  </si>
  <si>
    <t>TOTAL (R$)</t>
  </si>
  <si>
    <t>PERCENTUAL EM RELAÇÃO AO VALOR CONCEDIDO (%)</t>
  </si>
  <si>
    <t>DEVOLUÇÃO DE VALORES SACADOS E NÃO UTILIZADOS</t>
  </si>
  <si>
    <t>NÚMERO DA GRU</t>
  </si>
  <si>
    <t>DATA DE EMISSÃO</t>
  </si>
  <si>
    <t>TRIBUTOS RETIDOS NA FONTE</t>
  </si>
  <si>
    <t>VALORES SACADOS EM ESPÉCIE</t>
  </si>
  <si>
    <t>EUCLIDES FERREIRA DE LIMA FILHO</t>
  </si>
  <si>
    <t>461.904.904-25</t>
  </si>
  <si>
    <t>Seção de Transportes</t>
  </si>
  <si>
    <t>0000148-08.2024.4.05.7400</t>
  </si>
  <si>
    <t>Aquisição de Material de Consumo e Prestação de Serviços</t>
  </si>
  <si>
    <t>CPPJ - Cartão de Pagamentos do Poder Judiciário</t>
  </si>
  <si>
    <t>CHAVEIRO INOVAÇÃO LTDA</t>
  </si>
  <si>
    <t>09.230.393/0001-02</t>
  </si>
  <si>
    <t>Agente de Polícia Judicial - PB439</t>
  </si>
  <si>
    <t>10.230.480/0024-27</t>
  </si>
  <si>
    <t>00.431.274/0004-88</t>
  </si>
  <si>
    <t>PLANILHA DE PRESTAÇÃO DE CONTAS DA 3A CONCESSÃO DE SUPRIMENTO DE FUNDOS</t>
  </si>
  <si>
    <t>Em até 90 DIAS, de 10/04/2024 a 09/07/2024</t>
  </si>
  <si>
    <t>Em até 10 DIAS, de 10/07/2024 a 19/07/2024</t>
  </si>
  <si>
    <t>A conta dos recursos alocados no PAC 2024 /JFPB (3598221), código JC3MTa2NA e do PTRes 168312 Julgamento de Causas,</t>
  </si>
  <si>
    <t>CLASSIFICAÇÃO DA DESPESA 3.3.90.30 - MATERIAL DE CONSUMO (Valores em R$) - EMPENHO 2024NE000156</t>
  </si>
  <si>
    <t>CLASSIFICAÇÃO DA DESPESA 3.3.90.39 SERVIÇOS DE PESSOA JURÍDICA (Valores em R$) - EMPENHO 2024NE000158</t>
  </si>
  <si>
    <t>CLASSIFICAÇÃO DA DESPESA 3.3.90.36 - SERVIÇOS DE PESSOA FÍSICA (Valores em R$)  - EMPENHO 2024NE000157</t>
  </si>
  <si>
    <t>VALDER DE ALMEIDA AMORIM</t>
  </si>
  <si>
    <t>23.600.750/0001-08</t>
  </si>
  <si>
    <t>PAGAMENTO DA AQUISIÇÃO DE BRAÇO LONGARINA DANFE 152</t>
  </si>
  <si>
    <t>DIMEX DIST.IMP. E EXP. DE PROD.GERAL</t>
  </si>
  <si>
    <t>CAIXA ORGANIZADORA E BANDEJA</t>
  </si>
  <si>
    <t>MAIN COM DE DESC</t>
  </si>
  <si>
    <t>32.422.584/0001-80</t>
  </si>
  <si>
    <t>MEXEDOR PARA CAFÉ</t>
  </si>
  <si>
    <t>FERREIRA COSTA CIA LTDA</t>
  </si>
  <si>
    <t>RODIZIO SILICONE S/ FREIO</t>
  </si>
  <si>
    <t>COPIAS DE CHAVES</t>
  </si>
  <si>
    <t>COPIA DE CHAVES CONTADORIA</t>
  </si>
  <si>
    <t>DISPENSER E TOALHEIRO</t>
  </si>
  <si>
    <t>BALMAQ COMERCIO LTDA</t>
  </si>
  <si>
    <t>25.534.839/0001-30</t>
  </si>
  <si>
    <t>TAMPA DE CAFETEIRA</t>
  </si>
  <si>
    <t>FLORES PARA EVENTO DA SECOM</t>
  </si>
  <si>
    <t>PAGAMENTO DA AQUISIÇÃO DE BRAÇO LONGARINA DANFE 153</t>
  </si>
  <si>
    <t>CONSERTO DE BRAÇO DE CADEIRA LONGARINA</t>
  </si>
  <si>
    <t>WILLIAMS SALES DOS SANTOS</t>
  </si>
  <si>
    <t>35.343.171/0001-06</t>
  </si>
  <si>
    <t>ACHEI OFICINA ESP E EQUIP LTDA</t>
  </si>
  <si>
    <t>26.883.189/0001-00</t>
  </si>
  <si>
    <t>REVISÃO ROÇADEIRA TOYAMA</t>
  </si>
  <si>
    <t>CAMPAINHA S/ FIO</t>
  </si>
  <si>
    <t>RESERVATORIO PARA DISPENSER</t>
  </si>
  <si>
    <t>AGROFLORA ENG AMBIENTAL</t>
  </si>
  <si>
    <t>04.373.170/0001-87</t>
  </si>
  <si>
    <t xml:space="preserve">MUDAS DE PLANTAS </t>
  </si>
  <si>
    <t>GIULIANNA GIACOMINNA</t>
  </si>
  <si>
    <t>21.836.081/0001-34</t>
  </si>
  <si>
    <t>PLACAS PARA JARDIM</t>
  </si>
  <si>
    <t>SORDI MORAIS COM MAT ESP</t>
  </si>
  <si>
    <t>41.487.779/0001-07</t>
  </si>
  <si>
    <t>MUNIÇÃO</t>
  </si>
  <si>
    <t>ADREA DE SOUZA FERNANDES</t>
  </si>
  <si>
    <t>10.407.320/0001-14</t>
  </si>
  <si>
    <t>COLDRE E PORTA CARREGADOR</t>
  </si>
  <si>
    <t>PPA PAISAGISMO E PLAN. AMB.</t>
  </si>
  <si>
    <t>07.037.571/0001-40</t>
  </si>
  <si>
    <t>FERTILIZANTE</t>
  </si>
  <si>
    <t>SUPORTE PARA TV</t>
  </si>
  <si>
    <t>JVA MATERIAL DE CONSTRUÇÃO LTDA</t>
  </si>
  <si>
    <t>05.433.643/0001-42</t>
  </si>
  <si>
    <t>AMAZON SERVIÇOS DE VAR BR</t>
  </si>
  <si>
    <t>15.436.940/0015-09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</si>
</sst>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FF"/>
      <name val="Arial Black"/>
      <family val="2"/>
    </font>
    <font>
      <b/>
      <sz val="11"/>
      <color rgb="FF7F7F7F"/>
      <name val="Arial Rounded MT Bold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Arial Rounded MT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 Rounded MT Bold"/>
      <family val="2"/>
    </font>
    <font>
      <b/>
      <sz val="11"/>
      <color rgb="FF0000FF"/>
      <name val="Aharoni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/>
    </xf>
    <xf numFmtId="0" fontId="6" fillId="5" borderId="7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/>
    <xf numFmtId="0" fontId="0" fillId="0" borderId="20" xfId="0" applyBorder="1"/>
    <xf numFmtId="0" fontId="0" fillId="2" borderId="0" xfId="0" applyFill="1" applyAlignment="1">
      <alignment vertical="top"/>
    </xf>
    <xf numFmtId="0" fontId="0" fillId="2" borderId="0" xfId="0" applyFill="1"/>
    <xf numFmtId="0" fontId="0" fillId="8" borderId="0" xfId="0" applyFill="1" applyAlignment="1">
      <alignment vertical="top"/>
    </xf>
    <xf numFmtId="0" fontId="0" fillId="8" borderId="0" xfId="0" applyFill="1"/>
    <xf numFmtId="0" fontId="0" fillId="8" borderId="1" xfId="0" applyFill="1" applyBorder="1"/>
    <xf numFmtId="0" fontId="0" fillId="3" borderId="0" xfId="0" applyFill="1"/>
    <xf numFmtId="4" fontId="6" fillId="5" borderId="14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14" fontId="7" fillId="0" borderId="20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/>
    </xf>
    <xf numFmtId="4" fontId="6" fillId="0" borderId="20" xfId="0" applyNumberFormat="1" applyFont="1" applyBorder="1" applyAlignment="1">
      <alignment horizontal="right"/>
    </xf>
    <xf numFmtId="0" fontId="7" fillId="0" borderId="20" xfId="0" applyFont="1" applyBorder="1" applyAlignment="1">
      <alignment horizontal="center" wrapText="1"/>
    </xf>
    <xf numFmtId="0" fontId="0" fillId="0" borderId="21" xfId="0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0" xfId="0" applyBorder="1" applyAlignment="1">
      <alignment horizontal="left" vertical="center"/>
    </xf>
    <xf numFmtId="0" fontId="6" fillId="0" borderId="7" xfId="0" applyFont="1" applyBorder="1" applyAlignment="1">
      <alignment horizontal="center" wrapText="1"/>
    </xf>
    <xf numFmtId="0" fontId="5" fillId="5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6" fillId="0" borderId="19" xfId="0" applyNumberFormat="1" applyFont="1" applyBorder="1" applyAlignment="1">
      <alignment horizontal="center"/>
    </xf>
    <xf numFmtId="9" fontId="10" fillId="4" borderId="19" xfId="0" applyNumberFormat="1" applyFont="1" applyFill="1" applyBorder="1" applyAlignment="1">
      <alignment horizontal="center"/>
    </xf>
    <xf numFmtId="0" fontId="0" fillId="13" borderId="0" xfId="0" applyFill="1" applyAlignment="1">
      <alignment horizontal="left" vertical="center"/>
    </xf>
    <xf numFmtId="0" fontId="0" fillId="13" borderId="14" xfId="0" applyFill="1" applyBorder="1" applyAlignment="1">
      <alignment horizontal="left" vertical="center"/>
    </xf>
    <xf numFmtId="0" fontId="6" fillId="5" borderId="33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42" xfId="0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2" borderId="36" xfId="0" applyFill="1" applyBorder="1"/>
    <xf numFmtId="0" fontId="0" fillId="8" borderId="35" xfId="0" applyFill="1" applyBorder="1" applyAlignment="1">
      <alignment vertical="top"/>
    </xf>
    <xf numFmtId="0" fontId="0" fillId="8" borderId="36" xfId="0" applyFill="1" applyBorder="1"/>
    <xf numFmtId="0" fontId="0" fillId="8" borderId="27" xfId="0" applyFill="1" applyBorder="1"/>
    <xf numFmtId="0" fontId="0" fillId="8" borderId="28" xfId="0" applyFill="1" applyBorder="1"/>
    <xf numFmtId="0" fontId="0" fillId="3" borderId="35" xfId="0" applyFill="1" applyBorder="1" applyAlignment="1">
      <alignment horizontal="center"/>
    </xf>
    <xf numFmtId="0" fontId="7" fillId="0" borderId="4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wrapText="1"/>
    </xf>
    <xf numFmtId="0" fontId="0" fillId="3" borderId="35" xfId="0" applyFill="1" applyBorder="1"/>
    <xf numFmtId="0" fontId="7" fillId="0" borderId="41" xfId="0" applyFont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0" fillId="3" borderId="36" xfId="0" applyFill="1" applyBorder="1"/>
    <xf numFmtId="0" fontId="0" fillId="13" borderId="43" xfId="0" applyFill="1" applyBorder="1" applyAlignment="1">
      <alignment horizontal="left" vertical="center"/>
    </xf>
    <xf numFmtId="0" fontId="0" fillId="13" borderId="35" xfId="0" applyFill="1" applyBorder="1" applyAlignment="1">
      <alignment horizontal="left" vertical="center"/>
    </xf>
    <xf numFmtId="4" fontId="0" fillId="0" borderId="49" xfId="0" applyNumberFormat="1" applyBorder="1" applyAlignment="1">
      <alignment horizontal="center"/>
    </xf>
    <xf numFmtId="4" fontId="7" fillId="0" borderId="20" xfId="0" applyNumberFormat="1" applyFont="1" applyBorder="1" applyAlignment="1">
      <alignment horizontal="center" wrapText="1"/>
    </xf>
    <xf numFmtId="4" fontId="0" fillId="0" borderId="0" xfId="0" applyNumberFormat="1"/>
    <xf numFmtId="4" fontId="11" fillId="0" borderId="20" xfId="0" applyNumberFormat="1" applyFont="1" applyBorder="1" applyAlignment="1">
      <alignment horizontal="right" vertical="center"/>
    </xf>
    <xf numFmtId="4" fontId="12" fillId="0" borderId="20" xfId="0" applyNumberFormat="1" applyFont="1" applyBorder="1" applyAlignment="1">
      <alignment horizontal="right"/>
    </xf>
    <xf numFmtId="4" fontId="12" fillId="0" borderId="7" xfId="0" applyNumberFormat="1" applyFont="1" applyBorder="1" applyAlignment="1">
      <alignment horizontal="right" wrapText="1"/>
    </xf>
    <xf numFmtId="4" fontId="11" fillId="0" borderId="5" xfId="0" applyNumberFormat="1" applyFont="1" applyBorder="1" applyAlignment="1">
      <alignment horizontal="right" vertical="center"/>
    </xf>
    <xf numFmtId="4" fontId="11" fillId="0" borderId="19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4" fontId="0" fillId="0" borderId="0" xfId="0" applyNumberFormat="1"/>
    <xf numFmtId="0" fontId="0" fillId="13" borderId="0" xfId="0" applyFill="1" applyBorder="1" applyAlignment="1">
      <alignment horizontal="left" vertical="center"/>
    </xf>
    <xf numFmtId="0" fontId="0" fillId="3" borderId="0" xfId="0" applyFill="1" applyBorder="1"/>
    <xf numFmtId="0" fontId="0" fillId="13" borderId="57" xfId="0" applyFill="1" applyBorder="1" applyAlignment="1">
      <alignment horizontal="left" vertical="center"/>
    </xf>
    <xf numFmtId="0" fontId="0" fillId="13" borderId="58" xfId="0" applyFill="1" applyBorder="1" applyAlignment="1">
      <alignment horizontal="left" vertical="center"/>
    </xf>
    <xf numFmtId="0" fontId="0" fillId="13" borderId="59" xfId="0" applyFill="1" applyBorder="1" applyAlignment="1">
      <alignment horizontal="left" vertical="center"/>
    </xf>
    <xf numFmtId="0" fontId="0" fillId="3" borderId="58" xfId="0" applyFill="1" applyBorder="1"/>
    <xf numFmtId="0" fontId="0" fillId="3" borderId="60" xfId="0" applyFill="1" applyBorder="1"/>
    <xf numFmtId="4" fontId="13" fillId="5" borderId="13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7" fillId="0" borderId="50" xfId="0" applyFont="1" applyBorder="1" applyAlignment="1">
      <alignment horizontal="center" vertical="center" wrapText="1"/>
    </xf>
    <xf numFmtId="0" fontId="0" fillId="0" borderId="50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0" xfId="0" applyNumberFormat="1" applyBorder="1" applyAlignment="1">
      <alignment horizontal="center" vertical="center" wrapText="1"/>
    </xf>
    <xf numFmtId="14" fontId="0" fillId="0" borderId="50" xfId="0" applyNumberFormat="1" applyBorder="1" applyAlignment="1">
      <alignment horizontal="center" vertical="center" wrapText="1"/>
    </xf>
    <xf numFmtId="4" fontId="7" fillId="0" borderId="50" xfId="0" applyNumberFormat="1" applyFont="1" applyBorder="1" applyAlignment="1">
      <alignment horizontal="right" vertical="center"/>
    </xf>
    <xf numFmtId="4" fontId="11" fillId="0" borderId="50" xfId="0" applyNumberFormat="1" applyFont="1" applyBorder="1" applyAlignment="1">
      <alignment horizontal="right" vertical="center"/>
    </xf>
    <xf numFmtId="0" fontId="0" fillId="0" borderId="50" xfId="0" applyBorder="1" applyAlignment="1">
      <alignment horizontal="center" vertical="center"/>
    </xf>
    <xf numFmtId="0" fontId="0" fillId="14" borderId="50" xfId="0" applyFill="1" applyBorder="1" applyAlignment="1">
      <alignment horizontal="left" vertical="center" wrapText="1"/>
    </xf>
    <xf numFmtId="4" fontId="6" fillId="5" borderId="13" xfId="0" applyNumberFormat="1" applyFont="1" applyFill="1" applyBorder="1" applyAlignment="1">
      <alignment horizontal="center" vertical="center"/>
    </xf>
    <xf numFmtId="0" fontId="7" fillId="0" borderId="50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14" fontId="7" fillId="0" borderId="50" xfId="0" applyNumberFormat="1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wrapText="1"/>
    </xf>
    <xf numFmtId="3" fontId="7" fillId="0" borderId="50" xfId="0" applyNumberFormat="1" applyFont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/>
    </xf>
    <xf numFmtId="0" fontId="6" fillId="11" borderId="18" xfId="0" applyFont="1" applyFill="1" applyBorder="1" applyAlignment="1">
      <alignment horizontal="center"/>
    </xf>
    <xf numFmtId="0" fontId="6" fillId="12" borderId="50" xfId="0" applyFont="1" applyFill="1" applyBorder="1" applyAlignment="1">
      <alignment horizontal="center"/>
    </xf>
    <xf numFmtId="0" fontId="6" fillId="11" borderId="50" xfId="0" applyFont="1" applyFill="1" applyBorder="1" applyAlignment="1">
      <alignment horizontal="center"/>
    </xf>
    <xf numFmtId="0" fontId="14" fillId="12" borderId="50" xfId="0" applyFont="1" applyFill="1" applyBorder="1"/>
    <xf numFmtId="0" fontId="14" fillId="11" borderId="50" xfId="0" applyFont="1" applyFill="1" applyBorder="1" applyAlignment="1">
      <alignment horizontal="right"/>
    </xf>
    <xf numFmtId="0" fontId="0" fillId="12" borderId="50" xfId="0" applyFill="1" applyBorder="1"/>
    <xf numFmtId="0" fontId="7" fillId="11" borderId="50" xfId="0" applyFont="1" applyFill="1" applyBorder="1" applyAlignment="1">
      <alignment horizontal="right"/>
    </xf>
    <xf numFmtId="0" fontId="0" fillId="11" borderId="50" xfId="0" applyFill="1" applyBorder="1"/>
    <xf numFmtId="0" fontId="0" fillId="14" borderId="50" xfId="0" applyFill="1" applyBorder="1" applyAlignment="1">
      <alignment horizontal="left" vertical="center" wrapText="1"/>
    </xf>
    <xf numFmtId="0" fontId="0" fillId="14" borderId="50" xfId="0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8" fontId="11" fillId="0" borderId="22" xfId="0" applyNumberFormat="1" applyFont="1" applyBorder="1" applyAlignment="1">
      <alignment horizontal="center"/>
    </xf>
    <xf numFmtId="8" fontId="11" fillId="0" borderId="11" xfId="0" applyNumberFormat="1" applyFont="1" applyBorder="1" applyAlignment="1">
      <alignment horizontal="center"/>
    </xf>
    <xf numFmtId="8" fontId="11" fillId="0" borderId="10" xfId="0" applyNumberFormat="1" applyFont="1" applyBorder="1" applyAlignment="1">
      <alignment horizontal="center"/>
    </xf>
    <xf numFmtId="0" fontId="6" fillId="5" borderId="22" xfId="0" applyFont="1" applyFill="1" applyBorder="1" applyAlignment="1">
      <alignment horizontal="left"/>
    </xf>
    <xf numFmtId="0" fontId="14" fillId="0" borderId="50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6" fillId="5" borderId="38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6" fillId="5" borderId="47" xfId="0" applyFont="1" applyFill="1" applyBorder="1" applyAlignment="1">
      <alignment horizontal="left"/>
    </xf>
    <xf numFmtId="0" fontId="14" fillId="0" borderId="52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0" fillId="3" borderId="2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8" xfId="0" applyFill="1" applyBorder="1" applyAlignment="1">
      <alignment horizontal="left"/>
    </xf>
    <xf numFmtId="0" fontId="6" fillId="5" borderId="48" xfId="0" applyFont="1" applyFill="1" applyBorder="1" applyAlignment="1">
      <alignment horizontal="center" vertical="center"/>
    </xf>
    <xf numFmtId="0" fontId="6" fillId="5" borderId="6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7" fillId="0" borderId="4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4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6" borderId="22" xfId="0" applyFont="1" applyFill="1" applyBorder="1" applyAlignment="1">
      <alignment horizontal="left"/>
    </xf>
    <xf numFmtId="0" fontId="6" fillId="6" borderId="10" xfId="0" applyFont="1" applyFill="1" applyBorder="1" applyAlignment="1">
      <alignment horizontal="left"/>
    </xf>
    <xf numFmtId="0" fontId="0" fillId="0" borderId="50" xfId="0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6" fillId="6" borderId="64" xfId="0" applyFont="1" applyFill="1" applyBorder="1" applyAlignment="1">
      <alignment horizontal="right" wrapText="1"/>
    </xf>
    <xf numFmtId="0" fontId="6" fillId="6" borderId="21" xfId="0" applyFont="1" applyFill="1" applyBorder="1" applyAlignment="1">
      <alignment horizontal="right" wrapText="1"/>
    </xf>
    <xf numFmtId="0" fontId="6" fillId="6" borderId="20" xfId="0" applyFont="1" applyFill="1" applyBorder="1" applyAlignment="1">
      <alignment horizontal="right" wrapText="1"/>
    </xf>
    <xf numFmtId="0" fontId="6" fillId="6" borderId="38" xfId="0" applyFont="1" applyFill="1" applyBorder="1" applyAlignment="1">
      <alignment horizontal="right" wrapText="1"/>
    </xf>
    <xf numFmtId="0" fontId="6" fillId="6" borderId="9" xfId="0" applyFont="1" applyFill="1" applyBorder="1" applyAlignment="1">
      <alignment horizontal="right" wrapText="1"/>
    </xf>
    <xf numFmtId="0" fontId="6" fillId="6" borderId="8" xfId="0" applyFont="1" applyFill="1" applyBorder="1" applyAlignment="1">
      <alignment horizontal="right" wrapText="1"/>
    </xf>
    <xf numFmtId="0" fontId="7" fillId="14" borderId="50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6" fillId="6" borderId="37" xfId="0" applyFont="1" applyFill="1" applyBorder="1" applyAlignment="1">
      <alignment horizontal="right" vertical="center" wrapText="1"/>
    </xf>
    <xf numFmtId="0" fontId="6" fillId="6" borderId="11" xfId="0" applyFont="1" applyFill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6" fillId="6" borderId="38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right" vertical="center" wrapText="1"/>
    </xf>
    <xf numFmtId="0" fontId="8" fillId="10" borderId="29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11" borderId="16" xfId="0" applyFont="1" applyFill="1" applyBorder="1" applyAlignment="1">
      <alignment horizontal="center"/>
    </xf>
    <xf numFmtId="0" fontId="9" fillId="11" borderId="17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/>
    </xf>
    <xf numFmtId="0" fontId="7" fillId="14" borderId="46" xfId="0" applyFont="1" applyFill="1" applyBorder="1" applyAlignment="1">
      <alignment horizontal="left" vertical="center" wrapText="1"/>
    </xf>
    <xf numFmtId="0" fontId="7" fillId="14" borderId="5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4" fontId="14" fillId="15" borderId="50" xfId="1" applyFont="1" applyFill="1" applyBorder="1" applyAlignment="1">
      <alignment horizontal="center"/>
    </xf>
    <xf numFmtId="8" fontId="14" fillId="13" borderId="50" xfId="0" applyNumberFormat="1" applyFont="1" applyFill="1" applyBorder="1" applyAlignment="1">
      <alignment horizontal="center"/>
    </xf>
    <xf numFmtId="0" fontId="7" fillId="0" borderId="2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/>
    </xf>
    <xf numFmtId="0" fontId="6" fillId="13" borderId="50" xfId="0" applyFont="1" applyFill="1" applyBorder="1" applyAlignment="1">
      <alignment horizontal="center"/>
    </xf>
    <xf numFmtId="44" fontId="0" fillId="15" borderId="50" xfId="1" applyFont="1" applyFill="1" applyBorder="1" applyAlignment="1">
      <alignment horizontal="right"/>
    </xf>
    <xf numFmtId="8" fontId="7" fillId="13" borderId="50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0" fontId="0" fillId="0" borderId="50" xfId="0" applyBorder="1"/>
    <xf numFmtId="4" fontId="12" fillId="0" borderId="3" xfId="0" applyNumberFormat="1" applyFont="1" applyBorder="1" applyAlignment="1">
      <alignment horizontal="center"/>
    </xf>
    <xf numFmtId="8" fontId="6" fillId="13" borderId="18" xfId="0" applyNumberFormat="1" applyFont="1" applyFill="1" applyBorder="1" applyAlignment="1">
      <alignment horizontal="right"/>
    </xf>
    <xf numFmtId="8" fontId="6" fillId="13" borderId="1" xfId="0" applyNumberFormat="1" applyFont="1" applyFill="1" applyBorder="1" applyAlignment="1">
      <alignment horizontal="right"/>
    </xf>
    <xf numFmtId="8" fontId="6" fillId="13" borderId="19" xfId="0" applyNumberFormat="1" applyFont="1" applyFill="1" applyBorder="1" applyAlignment="1">
      <alignment horizontal="right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0" fillId="13" borderId="50" xfId="0" applyFill="1" applyBorder="1" applyAlignment="1">
      <alignment horizontal="center"/>
    </xf>
    <xf numFmtId="0" fontId="4" fillId="6" borderId="29" xfId="0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4" fillId="13" borderId="29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  <xf numFmtId="44" fontId="6" fillId="8" borderId="18" xfId="0" applyNumberFormat="1" applyFont="1" applyFill="1" applyBorder="1" applyAlignment="1">
      <alignment horizontal="right"/>
    </xf>
    <xf numFmtId="8" fontId="6" fillId="8" borderId="19" xfId="0" applyNumberFormat="1" applyFont="1" applyFill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2"/>
  <sheetViews>
    <sheetView tabSelected="1" workbookViewId="0">
      <selection activeCell="K94" sqref="K94"/>
    </sheetView>
  </sheetViews>
  <sheetFormatPr defaultRowHeight="15"/>
  <cols>
    <col min="1" max="1" width="5.140625" bestFit="1" customWidth="1"/>
    <col min="2" max="2" width="36.5703125" customWidth="1"/>
    <col min="3" max="3" width="19.140625" customWidth="1"/>
    <col min="4" max="4" width="9" bestFit="1" customWidth="1"/>
    <col min="5" max="5" width="12.28515625" customWidth="1"/>
    <col min="6" max="6" width="23.28515625" bestFit="1" customWidth="1"/>
    <col min="7" max="7" width="10" bestFit="1" customWidth="1"/>
    <col min="8" max="8" width="8.5703125" bestFit="1" customWidth="1"/>
    <col min="9" max="9" width="8.42578125" customWidth="1"/>
    <col min="10" max="10" width="8.85546875" customWidth="1"/>
    <col min="11" max="11" width="8.28515625" customWidth="1"/>
    <col min="12" max="12" width="8.5703125" customWidth="1"/>
    <col min="13" max="13" width="8.7109375" customWidth="1"/>
    <col min="14" max="14" width="8.140625" customWidth="1"/>
    <col min="15" max="15" width="7.85546875" customWidth="1"/>
    <col min="20" max="20" width="10.7109375" bestFit="1" customWidth="1"/>
  </cols>
  <sheetData>
    <row r="1" spans="1:20" ht="19.5">
      <c r="A1" s="151" t="s">
        <v>79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3"/>
    </row>
    <row r="2" spans="1:20" ht="15.75" thickBot="1">
      <c r="A2" s="154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</row>
    <row r="3" spans="1:20" ht="16.5" thickTop="1" thickBot="1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9"/>
    </row>
    <row r="4" spans="1:20" ht="16.5" thickTop="1" thickBot="1">
      <c r="A4" s="160" t="s">
        <v>2</v>
      </c>
      <c r="B4" s="161"/>
      <c r="C4" s="162" t="s">
        <v>68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4"/>
    </row>
    <row r="5" spans="1:20" ht="15.75" thickBot="1">
      <c r="A5" s="46" t="s">
        <v>3</v>
      </c>
      <c r="B5" s="2" t="s">
        <v>69</v>
      </c>
      <c r="C5" s="3" t="s">
        <v>4</v>
      </c>
      <c r="D5" s="165" t="s">
        <v>76</v>
      </c>
      <c r="E5" s="166"/>
      <c r="F5" s="167"/>
      <c r="G5" s="4" t="s">
        <v>5</v>
      </c>
      <c r="H5" s="168" t="s">
        <v>70</v>
      </c>
      <c r="I5" s="169"/>
      <c r="J5" s="169"/>
      <c r="K5" s="169"/>
      <c r="L5" s="169"/>
      <c r="M5" s="169"/>
      <c r="N5" s="169"/>
      <c r="O5" s="170"/>
    </row>
    <row r="6" spans="1:20" ht="16.5" thickTop="1" thickBot="1">
      <c r="A6" s="4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8"/>
    </row>
    <row r="7" spans="1:20" ht="16.5" thickTop="1" thickBot="1">
      <c r="A7" s="171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3"/>
    </row>
    <row r="8" spans="1:20" ht="15.75" thickBot="1">
      <c r="A8" s="117" t="s">
        <v>7</v>
      </c>
      <c r="B8" s="118"/>
      <c r="C8" s="174" t="s">
        <v>71</v>
      </c>
      <c r="D8" s="175"/>
      <c r="E8" s="176"/>
      <c r="F8" s="177" t="s">
        <v>8</v>
      </c>
      <c r="G8" s="178"/>
      <c r="H8" s="123" t="s">
        <v>72</v>
      </c>
      <c r="I8" s="123"/>
      <c r="J8" s="123"/>
      <c r="K8" s="123"/>
      <c r="L8" s="123"/>
      <c r="M8" s="123"/>
      <c r="N8" s="123"/>
      <c r="O8" s="124"/>
    </row>
    <row r="9" spans="1:20" ht="15.75" thickBot="1">
      <c r="A9" s="117" t="s">
        <v>9</v>
      </c>
      <c r="B9" s="118"/>
      <c r="C9" s="119">
        <v>8800</v>
      </c>
      <c r="D9" s="120"/>
      <c r="E9" s="121"/>
      <c r="F9" s="122" t="s">
        <v>10</v>
      </c>
      <c r="G9" s="118"/>
      <c r="H9" s="123" t="s">
        <v>73</v>
      </c>
      <c r="I9" s="123"/>
      <c r="J9" s="123"/>
      <c r="K9" s="123"/>
      <c r="L9" s="123"/>
      <c r="M9" s="123"/>
      <c r="N9" s="123"/>
      <c r="O9" s="124"/>
    </row>
    <row r="10" spans="1:20" ht="15.75" thickBot="1">
      <c r="A10" s="125" t="s">
        <v>11</v>
      </c>
      <c r="B10" s="126"/>
      <c r="C10" s="127" t="s">
        <v>80</v>
      </c>
      <c r="D10" s="128"/>
      <c r="E10" s="129"/>
      <c r="F10" s="130" t="s">
        <v>12</v>
      </c>
      <c r="G10" s="126"/>
      <c r="H10" s="131" t="s">
        <v>81</v>
      </c>
      <c r="I10" s="131"/>
      <c r="J10" s="131"/>
      <c r="K10" s="131"/>
      <c r="L10" s="131"/>
      <c r="M10" s="131"/>
      <c r="N10" s="131"/>
      <c r="O10" s="132"/>
    </row>
    <row r="11" spans="1:20" ht="16.5" thickTop="1" thickBot="1">
      <c r="A11" s="136" t="s">
        <v>82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8"/>
    </row>
    <row r="12" spans="1:20" ht="16.5" thickTop="1" thickBot="1">
      <c r="A12" s="133" t="s">
        <v>83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/>
    </row>
    <row r="13" spans="1:20" ht="15.75" thickTop="1">
      <c r="A13" s="139" t="s">
        <v>13</v>
      </c>
      <c r="B13" s="141" t="s">
        <v>14</v>
      </c>
      <c r="C13" s="141" t="s">
        <v>15</v>
      </c>
      <c r="D13" s="7" t="s">
        <v>16</v>
      </c>
      <c r="E13" s="7" t="s">
        <v>17</v>
      </c>
      <c r="F13" s="143" t="s">
        <v>18</v>
      </c>
      <c r="G13" s="144"/>
      <c r="H13" s="144"/>
      <c r="I13" s="144"/>
      <c r="J13" s="145"/>
      <c r="K13" s="6" t="s">
        <v>19</v>
      </c>
      <c r="L13" s="6" t="s">
        <v>19</v>
      </c>
      <c r="M13" s="7" t="s">
        <v>19</v>
      </c>
      <c r="N13" s="7" t="s">
        <v>20</v>
      </c>
      <c r="O13" s="149" t="s">
        <v>21</v>
      </c>
      <c r="T13" s="80"/>
    </row>
    <row r="14" spans="1:20">
      <c r="A14" s="140"/>
      <c r="B14" s="142"/>
      <c r="C14" s="142"/>
      <c r="D14" s="7" t="s">
        <v>22</v>
      </c>
      <c r="E14" s="7" t="s">
        <v>23</v>
      </c>
      <c r="F14" s="146"/>
      <c r="G14" s="147"/>
      <c r="H14" s="147"/>
      <c r="I14" s="147"/>
      <c r="J14" s="148"/>
      <c r="K14" s="6" t="s">
        <v>24</v>
      </c>
      <c r="L14" s="6" t="s">
        <v>25</v>
      </c>
      <c r="M14" s="7" t="s">
        <v>26</v>
      </c>
      <c r="N14" s="88">
        <v>5214.62</v>
      </c>
      <c r="O14" s="150"/>
      <c r="T14" s="80"/>
    </row>
    <row r="15" spans="1:20">
      <c r="A15" s="90">
        <v>1</v>
      </c>
      <c r="B15" s="91" t="s">
        <v>89</v>
      </c>
      <c r="C15" s="92" t="s">
        <v>78</v>
      </c>
      <c r="D15" s="93">
        <v>100618</v>
      </c>
      <c r="E15" s="94">
        <v>45406</v>
      </c>
      <c r="F15" s="116" t="s">
        <v>90</v>
      </c>
      <c r="G15" s="116"/>
      <c r="H15" s="116"/>
      <c r="I15" s="116"/>
      <c r="J15" s="116"/>
      <c r="K15" s="95">
        <v>416</v>
      </c>
      <c r="L15" s="95">
        <v>0</v>
      </c>
      <c r="M15" s="95">
        <f>K15-L15</f>
        <v>416</v>
      </c>
      <c r="N15" s="96">
        <f>N14-K15</f>
        <v>4798.62</v>
      </c>
      <c r="O15" s="97">
        <v>7360</v>
      </c>
    </row>
    <row r="16" spans="1:20">
      <c r="A16" s="90">
        <v>2</v>
      </c>
      <c r="B16" s="91" t="s">
        <v>91</v>
      </c>
      <c r="C16" s="92" t="s">
        <v>92</v>
      </c>
      <c r="D16" s="92">
        <v>9064</v>
      </c>
      <c r="E16" s="94">
        <v>45406</v>
      </c>
      <c r="F16" s="116" t="s">
        <v>93</v>
      </c>
      <c r="G16" s="116"/>
      <c r="H16" s="116"/>
      <c r="I16" s="116"/>
      <c r="J16" s="116"/>
      <c r="K16" s="95">
        <v>30.25</v>
      </c>
      <c r="L16" s="95">
        <v>0</v>
      </c>
      <c r="M16" s="95">
        <f t="shared" ref="M16:M31" si="0">K16-L16</f>
        <v>30.25</v>
      </c>
      <c r="N16" s="96">
        <f t="shared" ref="N16:N33" si="1">N15-K16</f>
        <v>4768.37</v>
      </c>
      <c r="O16" s="97">
        <v>7340</v>
      </c>
    </row>
    <row r="17" spans="1:15">
      <c r="A17" s="90">
        <v>3</v>
      </c>
      <c r="B17" s="91" t="s">
        <v>94</v>
      </c>
      <c r="C17" s="92" t="s">
        <v>77</v>
      </c>
      <c r="D17" s="92">
        <v>341754</v>
      </c>
      <c r="E17" s="94">
        <v>45407</v>
      </c>
      <c r="F17" s="116" t="s">
        <v>95</v>
      </c>
      <c r="G17" s="116"/>
      <c r="H17" s="116"/>
      <c r="I17" s="116"/>
      <c r="J17" s="116"/>
      <c r="K17" s="95">
        <v>103.2</v>
      </c>
      <c r="L17" s="95">
        <v>0</v>
      </c>
      <c r="M17" s="95">
        <f t="shared" si="0"/>
        <v>103.2</v>
      </c>
      <c r="N17" s="96">
        <f t="shared" si="1"/>
        <v>4665.17</v>
      </c>
      <c r="O17" s="97">
        <v>9520</v>
      </c>
    </row>
    <row r="18" spans="1:15" ht="15.75" customHeight="1">
      <c r="A18" s="90">
        <v>4</v>
      </c>
      <c r="B18" s="91" t="s">
        <v>74</v>
      </c>
      <c r="C18" s="92" t="s">
        <v>75</v>
      </c>
      <c r="D18" s="92">
        <v>1008818</v>
      </c>
      <c r="E18" s="94">
        <v>45407</v>
      </c>
      <c r="F18" s="116" t="s">
        <v>96</v>
      </c>
      <c r="G18" s="116"/>
      <c r="H18" s="116"/>
      <c r="I18" s="116"/>
      <c r="J18" s="116"/>
      <c r="K18" s="95">
        <v>14</v>
      </c>
      <c r="L18" s="95">
        <v>0</v>
      </c>
      <c r="M18" s="95">
        <f t="shared" si="0"/>
        <v>14</v>
      </c>
      <c r="N18" s="96">
        <f t="shared" si="1"/>
        <v>4651.17</v>
      </c>
      <c r="O18" s="97">
        <v>5340</v>
      </c>
    </row>
    <row r="19" spans="1:15">
      <c r="A19" s="90">
        <v>5</v>
      </c>
      <c r="B19" s="91" t="s">
        <v>99</v>
      </c>
      <c r="C19" s="92" t="s">
        <v>100</v>
      </c>
      <c r="D19" s="92">
        <v>8539</v>
      </c>
      <c r="E19" s="94">
        <v>45414</v>
      </c>
      <c r="F19" s="116" t="s">
        <v>101</v>
      </c>
      <c r="G19" s="116"/>
      <c r="H19" s="116"/>
      <c r="I19" s="116"/>
      <c r="J19" s="116"/>
      <c r="K19" s="95">
        <v>28.9</v>
      </c>
      <c r="L19" s="95">
        <v>0</v>
      </c>
      <c r="M19" s="95">
        <f t="shared" si="0"/>
        <v>28.9</v>
      </c>
      <c r="N19" s="96">
        <f t="shared" si="1"/>
        <v>4622.2700000000004</v>
      </c>
      <c r="O19" s="97">
        <v>7310</v>
      </c>
    </row>
    <row r="20" spans="1:15">
      <c r="A20" s="90">
        <v>6</v>
      </c>
      <c r="B20" s="91" t="s">
        <v>105</v>
      </c>
      <c r="C20" s="92" t="s">
        <v>106</v>
      </c>
      <c r="D20" s="92">
        <v>546</v>
      </c>
      <c r="E20" s="94">
        <v>45442</v>
      </c>
      <c r="F20" s="179" t="s">
        <v>102</v>
      </c>
      <c r="G20" s="179"/>
      <c r="H20" s="179"/>
      <c r="I20" s="179"/>
      <c r="J20" s="179"/>
      <c r="K20" s="95">
        <v>84</v>
      </c>
      <c r="L20" s="95">
        <v>0</v>
      </c>
      <c r="M20" s="95">
        <f t="shared" si="0"/>
        <v>84</v>
      </c>
      <c r="N20" s="96">
        <f t="shared" si="1"/>
        <v>4538.2700000000004</v>
      </c>
      <c r="O20" s="97">
        <v>8730</v>
      </c>
    </row>
    <row r="21" spans="1:15">
      <c r="A21" s="90">
        <v>7</v>
      </c>
      <c r="B21" s="91" t="s">
        <v>94</v>
      </c>
      <c r="C21" s="92" t="s">
        <v>77</v>
      </c>
      <c r="D21" s="92">
        <v>345799</v>
      </c>
      <c r="E21" s="94">
        <v>45425</v>
      </c>
      <c r="F21" s="116" t="s">
        <v>98</v>
      </c>
      <c r="G21" s="116"/>
      <c r="H21" s="116"/>
      <c r="I21" s="116"/>
      <c r="J21" s="116"/>
      <c r="K21" s="95">
        <v>329.4</v>
      </c>
      <c r="L21" s="95">
        <v>0</v>
      </c>
      <c r="M21" s="95">
        <f t="shared" si="0"/>
        <v>329.4</v>
      </c>
      <c r="N21" s="96">
        <f t="shared" si="1"/>
        <v>4208.8700000000008</v>
      </c>
      <c r="O21" s="97">
        <v>7290</v>
      </c>
    </row>
    <row r="22" spans="1:15" ht="15.75" customHeight="1">
      <c r="A22" s="90">
        <v>8</v>
      </c>
      <c r="B22" s="91" t="s">
        <v>74</v>
      </c>
      <c r="C22" s="92" t="s">
        <v>75</v>
      </c>
      <c r="D22" s="92">
        <v>1008900</v>
      </c>
      <c r="E22" s="94">
        <v>45429</v>
      </c>
      <c r="F22" s="116" t="s">
        <v>97</v>
      </c>
      <c r="G22" s="116"/>
      <c r="H22" s="116"/>
      <c r="I22" s="116"/>
      <c r="J22" s="116"/>
      <c r="K22" s="95">
        <v>7</v>
      </c>
      <c r="L22" s="95">
        <v>0</v>
      </c>
      <c r="M22" s="95">
        <f t="shared" si="0"/>
        <v>7</v>
      </c>
      <c r="N22" s="96">
        <f t="shared" si="1"/>
        <v>4201.8700000000008</v>
      </c>
      <c r="O22" s="97">
        <v>5340</v>
      </c>
    </row>
    <row r="23" spans="1:15">
      <c r="A23" s="90">
        <v>9</v>
      </c>
      <c r="B23" s="98" t="s">
        <v>94</v>
      </c>
      <c r="C23" s="92" t="s">
        <v>77</v>
      </c>
      <c r="D23" s="92">
        <v>351576</v>
      </c>
      <c r="E23" s="94">
        <v>45448</v>
      </c>
      <c r="F23" s="116" t="s">
        <v>110</v>
      </c>
      <c r="G23" s="116"/>
      <c r="H23" s="116"/>
      <c r="I23" s="116"/>
      <c r="J23" s="116"/>
      <c r="K23" s="95">
        <v>79.900000000000006</v>
      </c>
      <c r="L23" s="95">
        <v>0</v>
      </c>
      <c r="M23" s="95">
        <f t="shared" si="0"/>
        <v>79.900000000000006</v>
      </c>
      <c r="N23" s="96">
        <f t="shared" si="1"/>
        <v>4121.9700000000012</v>
      </c>
      <c r="O23" s="97">
        <v>6350</v>
      </c>
    </row>
    <row r="24" spans="1:15">
      <c r="A24" s="90">
        <v>10</v>
      </c>
      <c r="B24" s="98" t="s">
        <v>94</v>
      </c>
      <c r="C24" s="92" t="s">
        <v>77</v>
      </c>
      <c r="D24" s="92">
        <v>351577</v>
      </c>
      <c r="E24" s="94">
        <v>45448</v>
      </c>
      <c r="F24" s="116" t="s">
        <v>111</v>
      </c>
      <c r="G24" s="116"/>
      <c r="H24" s="116"/>
      <c r="I24" s="116"/>
      <c r="J24" s="116"/>
      <c r="K24" s="95">
        <v>41.7</v>
      </c>
      <c r="L24" s="95">
        <v>0</v>
      </c>
      <c r="M24" s="95">
        <f t="shared" si="0"/>
        <v>41.7</v>
      </c>
      <c r="N24" s="96">
        <f t="shared" si="1"/>
        <v>4080.2700000000013</v>
      </c>
      <c r="O24" s="97">
        <v>7240</v>
      </c>
    </row>
    <row r="25" spans="1:15">
      <c r="A25" s="90">
        <v>11</v>
      </c>
      <c r="B25" s="98" t="s">
        <v>74</v>
      </c>
      <c r="C25" s="92" t="s">
        <v>75</v>
      </c>
      <c r="D25" s="92">
        <v>1008955</v>
      </c>
      <c r="E25" s="94">
        <v>45447</v>
      </c>
      <c r="F25" s="116" t="s">
        <v>96</v>
      </c>
      <c r="G25" s="116"/>
      <c r="H25" s="116"/>
      <c r="I25" s="116"/>
      <c r="J25" s="116"/>
      <c r="K25" s="95">
        <v>14</v>
      </c>
      <c r="L25" s="95">
        <v>0</v>
      </c>
      <c r="M25" s="95">
        <f t="shared" si="0"/>
        <v>14</v>
      </c>
      <c r="N25" s="96">
        <f t="shared" si="1"/>
        <v>4066.2700000000013</v>
      </c>
      <c r="O25" s="97">
        <v>5340</v>
      </c>
    </row>
    <row r="26" spans="1:15">
      <c r="A26" s="90">
        <v>12</v>
      </c>
      <c r="B26" s="98" t="s">
        <v>74</v>
      </c>
      <c r="C26" s="92" t="s">
        <v>75</v>
      </c>
      <c r="D26" s="92">
        <v>1008969</v>
      </c>
      <c r="E26" s="94">
        <v>45453</v>
      </c>
      <c r="F26" s="116" t="s">
        <v>96</v>
      </c>
      <c r="G26" s="116"/>
      <c r="H26" s="116"/>
      <c r="I26" s="116"/>
      <c r="J26" s="116"/>
      <c r="K26" s="95">
        <v>7</v>
      </c>
      <c r="L26" s="95">
        <v>0</v>
      </c>
      <c r="M26" s="95">
        <f t="shared" si="0"/>
        <v>7</v>
      </c>
      <c r="N26" s="96">
        <f t="shared" si="1"/>
        <v>4059.2700000000013</v>
      </c>
      <c r="O26" s="97">
        <v>5340</v>
      </c>
    </row>
    <row r="27" spans="1:15">
      <c r="A27" s="90">
        <v>13</v>
      </c>
      <c r="B27" s="98" t="s">
        <v>112</v>
      </c>
      <c r="C27" s="92" t="s">
        <v>113</v>
      </c>
      <c r="D27" s="92">
        <v>10706</v>
      </c>
      <c r="E27" s="94">
        <v>45453</v>
      </c>
      <c r="F27" s="179" t="s">
        <v>114</v>
      </c>
      <c r="G27" s="179"/>
      <c r="H27" s="179"/>
      <c r="I27" s="179"/>
      <c r="J27" s="179"/>
      <c r="K27" s="95">
        <v>450</v>
      </c>
      <c r="L27" s="95">
        <v>0</v>
      </c>
      <c r="M27" s="95">
        <f t="shared" si="0"/>
        <v>450</v>
      </c>
      <c r="N27" s="96">
        <f t="shared" si="1"/>
        <v>3609.2700000000013</v>
      </c>
      <c r="O27" s="97">
        <v>8730</v>
      </c>
    </row>
    <row r="28" spans="1:15">
      <c r="A28" s="90">
        <v>14</v>
      </c>
      <c r="B28" s="98" t="s">
        <v>115</v>
      </c>
      <c r="C28" s="92" t="s">
        <v>116</v>
      </c>
      <c r="D28" s="92">
        <v>58</v>
      </c>
      <c r="E28" s="94">
        <v>45453</v>
      </c>
      <c r="F28" s="179" t="s">
        <v>117</v>
      </c>
      <c r="G28" s="179"/>
      <c r="H28" s="179"/>
      <c r="I28" s="179"/>
      <c r="J28" s="179"/>
      <c r="K28" s="95">
        <v>1120</v>
      </c>
      <c r="L28" s="95">
        <v>0</v>
      </c>
      <c r="M28" s="95">
        <f t="shared" si="0"/>
        <v>1120</v>
      </c>
      <c r="N28" s="96">
        <f t="shared" si="1"/>
        <v>2489.2700000000013</v>
      </c>
      <c r="O28" s="97">
        <v>9905</v>
      </c>
    </row>
    <row r="29" spans="1:15">
      <c r="A29" s="90">
        <v>15</v>
      </c>
      <c r="B29" s="98" t="s">
        <v>118</v>
      </c>
      <c r="C29" s="92" t="s">
        <v>119</v>
      </c>
      <c r="D29" s="92">
        <v>435</v>
      </c>
      <c r="E29" s="94">
        <v>45456</v>
      </c>
      <c r="F29" s="179" t="s">
        <v>120</v>
      </c>
      <c r="G29" s="179"/>
      <c r="H29" s="179"/>
      <c r="I29" s="179"/>
      <c r="J29" s="179"/>
      <c r="K29" s="95">
        <v>980</v>
      </c>
      <c r="L29" s="95">
        <v>0</v>
      </c>
      <c r="M29" s="95">
        <f t="shared" si="0"/>
        <v>980</v>
      </c>
      <c r="N29" s="96">
        <f t="shared" si="1"/>
        <v>1509.2700000000013</v>
      </c>
      <c r="O29" s="97">
        <v>1005</v>
      </c>
    </row>
    <row r="30" spans="1:15">
      <c r="A30" s="90">
        <v>16</v>
      </c>
      <c r="B30" s="98" t="s">
        <v>121</v>
      </c>
      <c r="C30" s="92" t="s">
        <v>122</v>
      </c>
      <c r="D30" s="92">
        <v>24233</v>
      </c>
      <c r="E30" s="94">
        <v>45456</v>
      </c>
      <c r="F30" s="179" t="s">
        <v>123</v>
      </c>
      <c r="G30" s="179"/>
      <c r="H30" s="179"/>
      <c r="I30" s="179"/>
      <c r="J30" s="179"/>
      <c r="K30" s="95">
        <v>265</v>
      </c>
      <c r="L30" s="95">
        <v>0</v>
      </c>
      <c r="M30" s="95">
        <f t="shared" si="0"/>
        <v>265</v>
      </c>
      <c r="N30" s="96">
        <f t="shared" si="1"/>
        <v>1244.2700000000013</v>
      </c>
      <c r="O30" s="97">
        <v>1005</v>
      </c>
    </row>
    <row r="31" spans="1:15">
      <c r="A31" s="90">
        <v>17</v>
      </c>
      <c r="B31" s="98" t="s">
        <v>128</v>
      </c>
      <c r="C31" s="92" t="s">
        <v>129</v>
      </c>
      <c r="D31" s="92">
        <v>519145</v>
      </c>
      <c r="E31" s="94">
        <v>45464</v>
      </c>
      <c r="F31" s="179" t="s">
        <v>127</v>
      </c>
      <c r="G31" s="179"/>
      <c r="H31" s="179"/>
      <c r="I31" s="179"/>
      <c r="J31" s="179"/>
      <c r="K31" s="95">
        <v>359.77</v>
      </c>
      <c r="L31" s="95">
        <v>0</v>
      </c>
      <c r="M31" s="95">
        <f t="shared" si="0"/>
        <v>359.77</v>
      </c>
      <c r="N31" s="96">
        <f t="shared" si="1"/>
        <v>884.50000000000136</v>
      </c>
      <c r="O31" s="97">
        <v>7105</v>
      </c>
    </row>
    <row r="32" spans="1:15">
      <c r="A32" s="90">
        <v>18</v>
      </c>
      <c r="B32" s="98" t="s">
        <v>124</v>
      </c>
      <c r="C32" s="92" t="s">
        <v>125</v>
      </c>
      <c r="D32" s="92">
        <v>2674</v>
      </c>
      <c r="E32" s="94">
        <v>45460</v>
      </c>
      <c r="F32" s="179" t="s">
        <v>126</v>
      </c>
      <c r="G32" s="179"/>
      <c r="H32" s="179"/>
      <c r="I32" s="179"/>
      <c r="J32" s="179"/>
      <c r="K32" s="95">
        <v>340</v>
      </c>
      <c r="L32" s="95">
        <v>0</v>
      </c>
      <c r="M32" s="95">
        <f t="shared" ref="M32" si="2">K32-L32</f>
        <v>340</v>
      </c>
      <c r="N32" s="96">
        <f t="shared" si="1"/>
        <v>544.50000000000136</v>
      </c>
      <c r="O32" s="97">
        <v>8720</v>
      </c>
    </row>
    <row r="33" spans="1:15">
      <c r="A33" s="90">
        <v>19</v>
      </c>
      <c r="B33" s="115" t="s">
        <v>130</v>
      </c>
      <c r="C33" s="92" t="s">
        <v>131</v>
      </c>
      <c r="D33" s="92">
        <v>28514152</v>
      </c>
      <c r="E33" s="94">
        <v>45480</v>
      </c>
      <c r="F33" s="179" t="s">
        <v>110</v>
      </c>
      <c r="G33" s="179"/>
      <c r="H33" s="179"/>
      <c r="I33" s="179"/>
      <c r="J33" s="179"/>
      <c r="K33" s="95">
        <v>544.5</v>
      </c>
      <c r="L33" s="95">
        <v>0</v>
      </c>
      <c r="M33" s="95">
        <f t="shared" ref="M33" si="3">K33-L33</f>
        <v>544.5</v>
      </c>
      <c r="N33" s="96">
        <f t="shared" si="1"/>
        <v>1.3642420526593924E-12</v>
      </c>
      <c r="O33" s="97">
        <v>6350</v>
      </c>
    </row>
    <row r="34" spans="1:15" ht="15.75" thickBot="1">
      <c r="A34" s="181" t="s">
        <v>27</v>
      </c>
      <c r="B34" s="182"/>
      <c r="C34" s="182"/>
      <c r="D34" s="182"/>
      <c r="E34" s="182"/>
      <c r="F34" s="182"/>
      <c r="G34" s="182"/>
      <c r="H34" s="182"/>
      <c r="I34" s="182"/>
      <c r="J34" s="183"/>
      <c r="K34" s="71">
        <f>SUM(K15:K33)</f>
        <v>5214.6200000000008</v>
      </c>
      <c r="L34" s="71">
        <f>SUM(L15:L30)</f>
        <v>0</v>
      </c>
      <c r="M34" s="71">
        <f>SUM(M15:M32)</f>
        <v>4670.1200000000008</v>
      </c>
      <c r="N34" s="89" t="s">
        <v>28</v>
      </c>
      <c r="O34" s="50" t="s">
        <v>28</v>
      </c>
    </row>
    <row r="35" spans="1:15" ht="15.75" thickBot="1">
      <c r="A35" s="184" t="s">
        <v>29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6"/>
      <c r="N35" s="72">
        <f>N33</f>
        <v>1.3642420526593924E-12</v>
      </c>
      <c r="O35" s="51" t="s">
        <v>28</v>
      </c>
    </row>
    <row r="36" spans="1:15" ht="15.75" thickTop="1">
      <c r="A36" s="188" t="s">
        <v>30</v>
      </c>
      <c r="B36" s="189"/>
      <c r="C36" s="12"/>
      <c r="D36" s="12"/>
      <c r="E36" s="12"/>
      <c r="F36" s="12"/>
      <c r="G36" s="13"/>
      <c r="H36" s="13"/>
      <c r="I36" s="13"/>
      <c r="J36" s="13"/>
      <c r="K36" s="12"/>
      <c r="L36" s="12"/>
      <c r="M36" s="12"/>
      <c r="N36" s="12"/>
      <c r="O36" s="52"/>
    </row>
    <row r="37" spans="1:15">
      <c r="A37" s="53"/>
      <c r="B37" s="14"/>
      <c r="C37" s="14"/>
      <c r="D37" s="14"/>
      <c r="E37" s="14"/>
      <c r="F37" s="14"/>
      <c r="G37" s="15"/>
      <c r="H37" s="15"/>
      <c r="I37" s="15"/>
      <c r="J37" s="15"/>
      <c r="K37" s="14"/>
      <c r="L37" s="14"/>
      <c r="M37" s="14"/>
      <c r="N37" s="14"/>
      <c r="O37" s="54"/>
    </row>
    <row r="38" spans="1:15" ht="15.75" thickBot="1">
      <c r="A38" s="5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6"/>
    </row>
    <row r="39" spans="1:15" ht="16.5" thickTop="1" thickBot="1">
      <c r="A39" s="57"/>
      <c r="B39" s="5"/>
      <c r="C39" s="5"/>
      <c r="D39" s="5"/>
      <c r="E39" s="5"/>
      <c r="F39" s="5"/>
      <c r="G39" s="5"/>
      <c r="H39" s="5"/>
      <c r="I39" s="5"/>
      <c r="J39" s="17"/>
      <c r="K39" s="17"/>
      <c r="L39" s="17"/>
      <c r="M39" s="17"/>
      <c r="N39" s="17"/>
      <c r="O39" s="48"/>
    </row>
    <row r="40" spans="1:15" ht="16.5" thickTop="1" thickBot="1">
      <c r="A40" s="133" t="s">
        <v>84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5"/>
    </row>
    <row r="41" spans="1:15" ht="15.75" thickTop="1">
      <c r="A41" s="139" t="s">
        <v>13</v>
      </c>
      <c r="B41" s="141" t="s">
        <v>14</v>
      </c>
      <c r="C41" s="141" t="s">
        <v>15</v>
      </c>
      <c r="D41" s="7" t="s">
        <v>16</v>
      </c>
      <c r="E41" s="7" t="s">
        <v>17</v>
      </c>
      <c r="F41" s="143" t="s">
        <v>31</v>
      </c>
      <c r="G41" s="144"/>
      <c r="H41" s="144"/>
      <c r="I41" s="145"/>
      <c r="J41" s="6" t="s">
        <v>19</v>
      </c>
      <c r="K41" s="6" t="s">
        <v>32</v>
      </c>
      <c r="L41" s="6" t="s">
        <v>19</v>
      </c>
      <c r="M41" s="6" t="s">
        <v>19</v>
      </c>
      <c r="N41" s="6" t="s">
        <v>20</v>
      </c>
      <c r="O41" s="149" t="s">
        <v>33</v>
      </c>
    </row>
    <row r="42" spans="1:15">
      <c r="A42" s="140"/>
      <c r="B42" s="142"/>
      <c r="C42" s="142"/>
      <c r="D42" s="7" t="s">
        <v>22</v>
      </c>
      <c r="E42" s="7" t="s">
        <v>23</v>
      </c>
      <c r="F42" s="146"/>
      <c r="G42" s="147"/>
      <c r="H42" s="147"/>
      <c r="I42" s="148"/>
      <c r="J42" s="6" t="s">
        <v>24</v>
      </c>
      <c r="K42" s="6" t="s">
        <v>25</v>
      </c>
      <c r="L42" s="6" t="s">
        <v>34</v>
      </c>
      <c r="M42" s="6" t="s">
        <v>26</v>
      </c>
      <c r="N42" s="99">
        <v>2585.38</v>
      </c>
      <c r="O42" s="150"/>
    </row>
    <row r="43" spans="1:15" ht="16.5" customHeight="1">
      <c r="A43" s="90">
        <v>1</v>
      </c>
      <c r="B43" s="100" t="s">
        <v>86</v>
      </c>
      <c r="C43" s="101" t="s">
        <v>87</v>
      </c>
      <c r="D43" s="90">
        <v>152</v>
      </c>
      <c r="E43" s="102">
        <v>45400</v>
      </c>
      <c r="F43" s="187" t="s">
        <v>104</v>
      </c>
      <c r="G43" s="187"/>
      <c r="H43" s="187"/>
      <c r="I43" s="187"/>
      <c r="J43" s="95">
        <v>160</v>
      </c>
      <c r="K43" s="95">
        <v>0</v>
      </c>
      <c r="L43" s="95">
        <v>0</v>
      </c>
      <c r="M43" s="95">
        <f>J43-K43-L43</f>
        <v>160</v>
      </c>
      <c r="N43" s="96">
        <f>N42-J43</f>
        <v>2425.38</v>
      </c>
      <c r="O43" s="101">
        <v>5410</v>
      </c>
    </row>
    <row r="44" spans="1:15" ht="15.75" customHeight="1">
      <c r="A44" s="90">
        <v>2</v>
      </c>
      <c r="B44" s="103" t="s">
        <v>86</v>
      </c>
      <c r="C44" s="90" t="s">
        <v>87</v>
      </c>
      <c r="D44" s="90">
        <v>154</v>
      </c>
      <c r="E44" s="102">
        <v>45411</v>
      </c>
      <c r="F44" s="187" t="s">
        <v>104</v>
      </c>
      <c r="G44" s="187"/>
      <c r="H44" s="187"/>
      <c r="I44" s="187"/>
      <c r="J44" s="95">
        <v>160</v>
      </c>
      <c r="K44" s="95">
        <v>0</v>
      </c>
      <c r="L44" s="95">
        <v>0</v>
      </c>
      <c r="M44" s="95">
        <f t="shared" ref="M44:M52" si="4">J44-K44-L44</f>
        <v>160</v>
      </c>
      <c r="N44" s="96">
        <f t="shared" ref="N44:N52" si="5">N43-J44</f>
        <v>2265.38</v>
      </c>
      <c r="O44" s="101">
        <v>5410</v>
      </c>
    </row>
    <row r="45" spans="1:15">
      <c r="A45" s="90">
        <v>3</v>
      </c>
      <c r="B45" s="103" t="s">
        <v>107</v>
      </c>
      <c r="C45" s="90" t="s">
        <v>108</v>
      </c>
      <c r="D45" s="90">
        <v>1000763</v>
      </c>
      <c r="E45" s="102">
        <v>45436</v>
      </c>
      <c r="F45" s="180" t="s">
        <v>109</v>
      </c>
      <c r="G45" s="180"/>
      <c r="H45" s="180"/>
      <c r="I45" s="180"/>
      <c r="J45" s="95">
        <v>208</v>
      </c>
      <c r="K45" s="95">
        <v>0</v>
      </c>
      <c r="L45" s="95">
        <v>0</v>
      </c>
      <c r="M45" s="95">
        <f t="shared" si="4"/>
        <v>208</v>
      </c>
      <c r="N45" s="96">
        <f t="shared" si="5"/>
        <v>2057.38</v>
      </c>
      <c r="O45" s="101">
        <v>20109</v>
      </c>
    </row>
    <row r="46" spans="1:15">
      <c r="A46" s="90">
        <v>4</v>
      </c>
      <c r="B46" s="103"/>
      <c r="C46" s="90"/>
      <c r="D46" s="90"/>
      <c r="E46" s="90"/>
      <c r="F46" s="180"/>
      <c r="G46" s="180"/>
      <c r="H46" s="180"/>
      <c r="I46" s="180"/>
      <c r="J46" s="95">
        <v>0</v>
      </c>
      <c r="K46" s="95">
        <v>0</v>
      </c>
      <c r="L46" s="95">
        <v>0</v>
      </c>
      <c r="M46" s="95">
        <f t="shared" si="4"/>
        <v>0</v>
      </c>
      <c r="N46" s="96">
        <f t="shared" si="5"/>
        <v>2057.38</v>
      </c>
      <c r="O46" s="101"/>
    </row>
    <row r="47" spans="1:15">
      <c r="A47" s="90">
        <v>5</v>
      </c>
      <c r="B47" s="103"/>
      <c r="C47" s="90"/>
      <c r="D47" s="90"/>
      <c r="E47" s="102"/>
      <c r="F47" s="180"/>
      <c r="G47" s="180"/>
      <c r="H47" s="180"/>
      <c r="I47" s="180"/>
      <c r="J47" s="95">
        <v>0</v>
      </c>
      <c r="K47" s="95">
        <v>0</v>
      </c>
      <c r="L47" s="95">
        <v>0</v>
      </c>
      <c r="M47" s="95">
        <f t="shared" si="4"/>
        <v>0</v>
      </c>
      <c r="N47" s="96">
        <f t="shared" si="5"/>
        <v>2057.38</v>
      </c>
      <c r="O47" s="101"/>
    </row>
    <row r="48" spans="1:15">
      <c r="A48" s="90">
        <v>6</v>
      </c>
      <c r="B48" s="103"/>
      <c r="C48" s="90"/>
      <c r="D48" s="90"/>
      <c r="E48" s="102"/>
      <c r="F48" s="180"/>
      <c r="G48" s="180"/>
      <c r="H48" s="180"/>
      <c r="I48" s="180"/>
      <c r="J48" s="95">
        <v>0</v>
      </c>
      <c r="K48" s="95">
        <v>0</v>
      </c>
      <c r="L48" s="95">
        <v>0</v>
      </c>
      <c r="M48" s="95">
        <f t="shared" si="4"/>
        <v>0</v>
      </c>
      <c r="N48" s="96">
        <f t="shared" si="5"/>
        <v>2057.38</v>
      </c>
      <c r="O48" s="101"/>
    </row>
    <row r="49" spans="1:15">
      <c r="A49" s="90">
        <v>7</v>
      </c>
      <c r="B49" s="103"/>
      <c r="C49" s="90"/>
      <c r="D49" s="90"/>
      <c r="E49" s="102"/>
      <c r="F49" s="180"/>
      <c r="G49" s="180"/>
      <c r="H49" s="180"/>
      <c r="I49" s="180"/>
      <c r="J49" s="95">
        <v>0</v>
      </c>
      <c r="K49" s="95">
        <v>0</v>
      </c>
      <c r="L49" s="95">
        <v>0</v>
      </c>
      <c r="M49" s="95">
        <f t="shared" si="4"/>
        <v>0</v>
      </c>
      <c r="N49" s="96">
        <f t="shared" si="5"/>
        <v>2057.38</v>
      </c>
      <c r="O49" s="90"/>
    </row>
    <row r="50" spans="1:15">
      <c r="A50" s="90">
        <v>8</v>
      </c>
      <c r="B50" s="103"/>
      <c r="C50" s="90"/>
      <c r="D50" s="104"/>
      <c r="E50" s="102"/>
      <c r="F50" s="180"/>
      <c r="G50" s="180"/>
      <c r="H50" s="180"/>
      <c r="I50" s="180"/>
      <c r="J50" s="95">
        <v>0</v>
      </c>
      <c r="K50" s="95">
        <v>0</v>
      </c>
      <c r="L50" s="95">
        <v>0</v>
      </c>
      <c r="M50" s="95">
        <f t="shared" si="4"/>
        <v>0</v>
      </c>
      <c r="N50" s="96">
        <f t="shared" si="5"/>
        <v>2057.38</v>
      </c>
      <c r="O50" s="101"/>
    </row>
    <row r="51" spans="1:15">
      <c r="A51" s="90">
        <v>9</v>
      </c>
      <c r="B51" s="103"/>
      <c r="C51" s="90"/>
      <c r="D51" s="90"/>
      <c r="E51" s="102"/>
      <c r="F51" s="180"/>
      <c r="G51" s="180"/>
      <c r="H51" s="180"/>
      <c r="I51" s="180"/>
      <c r="J51" s="95">
        <v>0</v>
      </c>
      <c r="K51" s="95">
        <v>0</v>
      </c>
      <c r="L51" s="95">
        <v>0</v>
      </c>
      <c r="M51" s="95">
        <f t="shared" si="4"/>
        <v>0</v>
      </c>
      <c r="N51" s="96">
        <f t="shared" si="5"/>
        <v>2057.38</v>
      </c>
      <c r="O51" s="105"/>
    </row>
    <row r="52" spans="1:15">
      <c r="A52" s="90">
        <v>10</v>
      </c>
      <c r="B52" s="91"/>
      <c r="C52" s="92"/>
      <c r="D52" s="92"/>
      <c r="E52" s="92"/>
      <c r="F52" s="179"/>
      <c r="G52" s="179"/>
      <c r="H52" s="179"/>
      <c r="I52" s="179"/>
      <c r="J52" s="95">
        <v>0</v>
      </c>
      <c r="K52" s="95">
        <v>0</v>
      </c>
      <c r="L52" s="95">
        <v>0</v>
      </c>
      <c r="M52" s="95">
        <f t="shared" si="4"/>
        <v>0</v>
      </c>
      <c r="N52" s="96">
        <f t="shared" si="5"/>
        <v>2057.38</v>
      </c>
      <c r="O52" s="97"/>
    </row>
    <row r="53" spans="1:15" ht="15.75" thickBot="1">
      <c r="A53" s="181" t="s">
        <v>27</v>
      </c>
      <c r="B53" s="182"/>
      <c r="C53" s="182"/>
      <c r="D53" s="182"/>
      <c r="E53" s="182"/>
      <c r="F53" s="182"/>
      <c r="G53" s="182"/>
      <c r="H53" s="182"/>
      <c r="I53" s="183"/>
      <c r="J53" s="71">
        <f>SUM(J43:J52)</f>
        <v>528</v>
      </c>
      <c r="K53" s="71">
        <f>SUM(K43:K52)</f>
        <v>0</v>
      </c>
      <c r="L53" s="71">
        <f t="shared" ref="L53" si="6">SUM(L43:L52)</f>
        <v>0</v>
      </c>
      <c r="M53" s="71">
        <f>SUM(M43:M52)</f>
        <v>528</v>
      </c>
      <c r="N53" s="29" t="s">
        <v>28</v>
      </c>
      <c r="O53" s="60" t="s">
        <v>28</v>
      </c>
    </row>
    <row r="54" spans="1:15" ht="15.75" thickBot="1">
      <c r="A54" s="184" t="s">
        <v>29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6"/>
      <c r="N54" s="72">
        <f>N52</f>
        <v>2057.38</v>
      </c>
      <c r="O54" s="51" t="s">
        <v>28</v>
      </c>
    </row>
    <row r="55" spans="1:15" ht="15.75" thickTop="1">
      <c r="A55" s="188" t="s">
        <v>30</v>
      </c>
      <c r="B55" s="189"/>
      <c r="C55" s="12"/>
      <c r="D55" s="12"/>
      <c r="E55" s="12"/>
      <c r="F55" s="12"/>
      <c r="G55" s="13"/>
      <c r="H55" s="13"/>
      <c r="I55" s="13"/>
      <c r="J55" s="12"/>
      <c r="K55" s="12"/>
      <c r="L55" s="12"/>
      <c r="M55" s="12"/>
      <c r="N55" s="12"/>
      <c r="O55" s="52"/>
    </row>
    <row r="56" spans="1:15">
      <c r="A56" s="53"/>
      <c r="B56" s="14"/>
      <c r="C56" s="14"/>
      <c r="D56" s="14"/>
      <c r="E56" s="14"/>
      <c r="F56" s="14"/>
      <c r="G56" s="15"/>
      <c r="H56" s="15"/>
      <c r="I56" s="15"/>
      <c r="J56" s="14"/>
      <c r="K56" s="14"/>
      <c r="L56" s="14"/>
      <c r="M56" s="14"/>
      <c r="N56" s="14"/>
      <c r="O56" s="54"/>
    </row>
    <row r="57" spans="1:15" ht="15.75" thickBot="1">
      <c r="A57" s="5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56"/>
    </row>
    <row r="58" spans="1:15" ht="16.5" thickTop="1" thickBot="1">
      <c r="A58" s="61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8"/>
    </row>
    <row r="59" spans="1:15" ht="16.5" thickTop="1" thickBot="1">
      <c r="A59" s="133" t="s">
        <v>85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5"/>
    </row>
    <row r="60" spans="1:15" ht="15.75" thickTop="1">
      <c r="A60" s="139" t="s">
        <v>13</v>
      </c>
      <c r="B60" s="141" t="s">
        <v>14</v>
      </c>
      <c r="C60" s="141" t="s">
        <v>35</v>
      </c>
      <c r="D60" s="141" t="s">
        <v>36</v>
      </c>
      <c r="E60" s="7" t="s">
        <v>17</v>
      </c>
      <c r="F60" s="143" t="s">
        <v>31</v>
      </c>
      <c r="G60" s="145"/>
      <c r="H60" s="7" t="s">
        <v>19</v>
      </c>
      <c r="I60" s="7" t="s">
        <v>32</v>
      </c>
      <c r="J60" s="7" t="s">
        <v>32</v>
      </c>
      <c r="K60" s="7" t="s">
        <v>32</v>
      </c>
      <c r="L60" s="7" t="s">
        <v>19</v>
      </c>
      <c r="M60" s="7" t="s">
        <v>20</v>
      </c>
      <c r="N60" s="7" t="s">
        <v>37</v>
      </c>
      <c r="O60" s="149" t="s">
        <v>33</v>
      </c>
    </row>
    <row r="61" spans="1:15" ht="15.75" thickBot="1">
      <c r="A61" s="205"/>
      <c r="B61" s="206"/>
      <c r="C61" s="206"/>
      <c r="D61" s="206"/>
      <c r="E61" s="7" t="s">
        <v>23</v>
      </c>
      <c r="F61" s="207"/>
      <c r="G61" s="208"/>
      <c r="H61" s="7" t="s">
        <v>24</v>
      </c>
      <c r="I61" s="7" t="s">
        <v>25</v>
      </c>
      <c r="J61" s="7" t="s">
        <v>34</v>
      </c>
      <c r="K61" s="7" t="s">
        <v>38</v>
      </c>
      <c r="L61" s="7" t="s">
        <v>26</v>
      </c>
      <c r="M61" s="18">
        <v>1000</v>
      </c>
      <c r="N61" s="7" t="s">
        <v>39</v>
      </c>
      <c r="O61" s="209"/>
    </row>
    <row r="62" spans="1:15" ht="16.5" thickTop="1" thickBot="1">
      <c r="A62" s="58">
        <v>1</v>
      </c>
      <c r="B62" s="79"/>
      <c r="C62" s="21"/>
      <c r="D62" s="20"/>
      <c r="E62" s="22"/>
      <c r="F62" s="210"/>
      <c r="G62" s="211"/>
      <c r="H62" s="23">
        <v>0</v>
      </c>
      <c r="I62" s="23">
        <f>H62*5%</f>
        <v>0</v>
      </c>
      <c r="J62" s="23">
        <f>H62*11%</f>
        <v>0</v>
      </c>
      <c r="K62" s="23">
        <v>0</v>
      </c>
      <c r="L62" s="23">
        <f>H62-I62-J62-K62</f>
        <v>0</v>
      </c>
      <c r="M62" s="73">
        <f>M61-H62</f>
        <v>1000</v>
      </c>
      <c r="N62" s="23">
        <v>0</v>
      </c>
      <c r="O62" s="59"/>
    </row>
    <row r="63" spans="1:15" ht="16.5" thickTop="1" thickBot="1">
      <c r="A63" s="62">
        <v>2</v>
      </c>
      <c r="B63" s="24"/>
      <c r="C63" s="25"/>
      <c r="D63" s="9"/>
      <c r="E63" s="26"/>
      <c r="F63" s="31"/>
      <c r="G63" s="32"/>
      <c r="H63" s="23">
        <v>0</v>
      </c>
      <c r="I63" s="27">
        <v>0</v>
      </c>
      <c r="J63" s="27">
        <v>0</v>
      </c>
      <c r="K63" s="27">
        <v>0</v>
      </c>
      <c r="L63" s="27">
        <f>H63-I63-J63-K63</f>
        <v>0</v>
      </c>
      <c r="M63" s="70">
        <f>M62-H63</f>
        <v>1000</v>
      </c>
      <c r="N63" s="27">
        <v>0</v>
      </c>
      <c r="O63" s="50"/>
    </row>
    <row r="64" spans="1:15" ht="16.5" thickTop="1" thickBot="1">
      <c r="A64" s="62">
        <v>3</v>
      </c>
      <c r="B64" s="8"/>
      <c r="C64" s="9"/>
      <c r="D64" s="9"/>
      <c r="E64" s="9"/>
      <c r="F64" s="30"/>
      <c r="G64" s="32"/>
      <c r="H64" s="23">
        <v>0</v>
      </c>
      <c r="I64" s="27">
        <v>0</v>
      </c>
      <c r="J64" s="27">
        <v>0</v>
      </c>
      <c r="K64" s="27">
        <v>0</v>
      </c>
      <c r="L64" s="27">
        <f t="shared" ref="L64:L66" si="7">H64-I64-J64-K64</f>
        <v>0</v>
      </c>
      <c r="M64" s="70">
        <f t="shared" ref="M64:M66" si="8">M63-H64</f>
        <v>1000</v>
      </c>
      <c r="N64" s="27">
        <v>0</v>
      </c>
      <c r="O64" s="49"/>
    </row>
    <row r="65" spans="1:15" ht="16.5" thickTop="1" thickBot="1">
      <c r="A65" s="62">
        <v>4</v>
      </c>
      <c r="B65" s="8"/>
      <c r="C65" s="9"/>
      <c r="D65" s="9"/>
      <c r="E65" s="9"/>
      <c r="F65" s="33"/>
      <c r="G65" s="34"/>
      <c r="H65" s="23">
        <v>0</v>
      </c>
      <c r="I65" s="27">
        <v>0</v>
      </c>
      <c r="J65" s="27">
        <v>0</v>
      </c>
      <c r="K65" s="27">
        <v>0</v>
      </c>
      <c r="L65" s="27">
        <f t="shared" si="7"/>
        <v>0</v>
      </c>
      <c r="M65" s="70">
        <f t="shared" si="8"/>
        <v>1000</v>
      </c>
      <c r="N65" s="27">
        <v>0</v>
      </c>
      <c r="O65" s="49"/>
    </row>
    <row r="66" spans="1:15" ht="16.5" thickTop="1" thickBot="1">
      <c r="A66" s="63">
        <v>5</v>
      </c>
      <c r="B66" s="35"/>
      <c r="C66" s="19"/>
      <c r="D66" s="19"/>
      <c r="E66" s="19"/>
      <c r="F66" s="10"/>
      <c r="G66" s="11"/>
      <c r="H66" s="23">
        <v>0</v>
      </c>
      <c r="I66" s="27">
        <v>0</v>
      </c>
      <c r="J66" s="27">
        <v>0</v>
      </c>
      <c r="K66" s="27">
        <v>0</v>
      </c>
      <c r="L66" s="27">
        <f t="shared" si="7"/>
        <v>0</v>
      </c>
      <c r="M66" s="70">
        <f t="shared" si="8"/>
        <v>1000</v>
      </c>
      <c r="N66" s="27">
        <v>0</v>
      </c>
      <c r="O66" s="49"/>
    </row>
    <row r="67" spans="1:15" ht="15.75" thickBot="1">
      <c r="A67" s="190" t="s">
        <v>27</v>
      </c>
      <c r="B67" s="191"/>
      <c r="C67" s="191"/>
      <c r="D67" s="191"/>
      <c r="E67" s="191"/>
      <c r="F67" s="191"/>
      <c r="G67" s="192"/>
      <c r="H67" s="71">
        <f>SUM(H62:H66)</f>
        <v>0</v>
      </c>
      <c r="I67" s="71">
        <f t="shared" ref="I67:L67" si="9">SUM(I62:I66)</f>
        <v>0</v>
      </c>
      <c r="J67" s="71">
        <f t="shared" si="9"/>
        <v>0</v>
      </c>
      <c r="K67" s="71">
        <f t="shared" si="9"/>
        <v>0</v>
      </c>
      <c r="L67" s="71">
        <f t="shared" si="9"/>
        <v>0</v>
      </c>
      <c r="M67" s="68" t="s">
        <v>28</v>
      </c>
      <c r="N67" s="28">
        <f>SUM(N62:N66)</f>
        <v>0</v>
      </c>
      <c r="O67" s="50" t="s">
        <v>28</v>
      </c>
    </row>
    <row r="68" spans="1:15" ht="15.75" thickBot="1">
      <c r="A68" s="193" t="s">
        <v>29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5"/>
      <c r="M68" s="72">
        <f>M66</f>
        <v>1000</v>
      </c>
      <c r="N68" s="36" t="s">
        <v>28</v>
      </c>
      <c r="O68" s="51" t="s">
        <v>28</v>
      </c>
    </row>
    <row r="69" spans="1:15" ht="15.75" thickTop="1">
      <c r="A69" s="188" t="s">
        <v>30</v>
      </c>
      <c r="B69" s="189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52"/>
    </row>
    <row r="70" spans="1:15">
      <c r="A70" s="5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54"/>
    </row>
    <row r="71" spans="1:15" ht="15.75" thickBot="1">
      <c r="A71" s="5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56"/>
    </row>
    <row r="72" spans="1:15" ht="16.5" thickTop="1" thickBot="1">
      <c r="A72" s="57"/>
      <c r="B72" s="5"/>
      <c r="C72" s="5"/>
      <c r="D72" s="5"/>
      <c r="E72" s="5"/>
      <c r="F72" s="5"/>
      <c r="G72" s="5"/>
      <c r="H72" s="5"/>
      <c r="I72" s="5"/>
      <c r="J72" s="17"/>
      <c r="K72" s="17"/>
      <c r="L72" s="17"/>
      <c r="M72" s="17"/>
      <c r="N72" s="17"/>
      <c r="O72" s="64"/>
    </row>
    <row r="73" spans="1:15" ht="16.5" thickTop="1" thickBot="1">
      <c r="A73" s="196" t="s">
        <v>40</v>
      </c>
      <c r="B73" s="197"/>
      <c r="C73" s="197"/>
      <c r="D73" s="197"/>
      <c r="E73" s="197"/>
      <c r="F73" s="198"/>
      <c r="G73" s="17"/>
      <c r="H73" s="199" t="s">
        <v>41</v>
      </c>
      <c r="I73" s="200"/>
      <c r="J73" s="201"/>
      <c r="K73" s="202" t="s">
        <v>42</v>
      </c>
      <c r="L73" s="203"/>
      <c r="M73" s="203"/>
      <c r="N73" s="204"/>
      <c r="O73" s="64"/>
    </row>
    <row r="74" spans="1:15" ht="16.5" thickTop="1" thickBot="1">
      <c r="A74" s="220" t="s">
        <v>43</v>
      </c>
      <c r="B74" s="221"/>
      <c r="C74" s="222"/>
      <c r="D74" s="223" t="s">
        <v>44</v>
      </c>
      <c r="E74" s="222"/>
      <c r="F74" s="37" t="s">
        <v>45</v>
      </c>
      <c r="G74" s="17"/>
      <c r="H74" s="108" t="s">
        <v>21</v>
      </c>
      <c r="I74" s="224" t="s">
        <v>46</v>
      </c>
      <c r="J74" s="224"/>
      <c r="K74" s="109" t="s">
        <v>33</v>
      </c>
      <c r="L74" s="225" t="s">
        <v>46</v>
      </c>
      <c r="M74" s="225"/>
      <c r="N74" s="225"/>
      <c r="O74" s="64"/>
    </row>
    <row r="75" spans="1:15" ht="16.5" thickTop="1" thickBot="1">
      <c r="A75" s="216" t="s">
        <v>47</v>
      </c>
      <c r="B75" s="217"/>
      <c r="C75" s="218"/>
      <c r="D75" s="212">
        <f>K34</f>
        <v>5214.6200000000008</v>
      </c>
      <c r="E75" s="213"/>
      <c r="F75" s="74">
        <f>N35</f>
        <v>1.3642420526593924E-12</v>
      </c>
      <c r="G75" s="17"/>
      <c r="H75" s="110">
        <v>7360</v>
      </c>
      <c r="I75" s="214">
        <v>416</v>
      </c>
      <c r="J75" s="214"/>
      <c r="K75" s="111">
        <v>5410</v>
      </c>
      <c r="L75" s="215">
        <v>320</v>
      </c>
      <c r="M75" s="215"/>
      <c r="N75" s="215"/>
      <c r="O75" s="64"/>
    </row>
    <row r="76" spans="1:15" ht="16.5" thickTop="1" thickBot="1">
      <c r="A76" s="216" t="s">
        <v>48</v>
      </c>
      <c r="B76" s="217"/>
      <c r="C76" s="218"/>
      <c r="D76" s="212">
        <f>J53</f>
        <v>528</v>
      </c>
      <c r="E76" s="213"/>
      <c r="F76" s="74">
        <f>N54</f>
        <v>2057.38</v>
      </c>
      <c r="G76" s="17"/>
      <c r="H76" s="110">
        <v>7340</v>
      </c>
      <c r="I76" s="214">
        <v>30.25</v>
      </c>
      <c r="J76" s="214"/>
      <c r="K76" s="111">
        <v>20109</v>
      </c>
      <c r="L76" s="215">
        <v>208</v>
      </c>
      <c r="M76" s="215"/>
      <c r="N76" s="215"/>
      <c r="O76" s="64"/>
    </row>
    <row r="77" spans="1:15" ht="16.5" thickTop="1" thickBot="1">
      <c r="A77" s="216" t="s">
        <v>49</v>
      </c>
      <c r="B77" s="217"/>
      <c r="C77" s="218"/>
      <c r="D77" s="212">
        <f>H67</f>
        <v>0</v>
      </c>
      <c r="E77" s="219"/>
      <c r="F77" s="74">
        <f>M68</f>
        <v>1000</v>
      </c>
      <c r="G77" s="17"/>
      <c r="H77" s="110">
        <v>9520</v>
      </c>
      <c r="I77" s="214">
        <v>103.2</v>
      </c>
      <c r="J77" s="214"/>
      <c r="K77" s="111"/>
      <c r="L77" s="215"/>
      <c r="M77" s="215"/>
      <c r="N77" s="215"/>
      <c r="O77" s="64"/>
    </row>
    <row r="78" spans="1:15" ht="16.5" thickTop="1" thickBot="1">
      <c r="A78" s="228" t="s">
        <v>50</v>
      </c>
      <c r="B78" s="229"/>
      <c r="C78" s="230"/>
      <c r="D78" s="231">
        <f>SUM(D75:E77)</f>
        <v>5742.6200000000008</v>
      </c>
      <c r="E78" s="232"/>
      <c r="F78" s="75">
        <f>SUM(F75:F77)</f>
        <v>3057.3800000000015</v>
      </c>
      <c r="G78" s="17"/>
      <c r="H78" s="110">
        <v>5340</v>
      </c>
      <c r="I78" s="214">
        <v>42</v>
      </c>
      <c r="J78" s="214"/>
      <c r="K78" s="111"/>
      <c r="L78" s="215"/>
      <c r="M78" s="233"/>
      <c r="N78" s="233"/>
      <c r="O78" s="64"/>
    </row>
    <row r="79" spans="1:15" ht="16.5" thickTop="1" thickBot="1">
      <c r="A79" s="228" t="s">
        <v>51</v>
      </c>
      <c r="B79" s="229"/>
      <c r="C79" s="230"/>
      <c r="D79" s="231">
        <f>D78+F78</f>
        <v>8800.0000000000018</v>
      </c>
      <c r="E79" s="234"/>
      <c r="F79" s="232"/>
      <c r="G79" s="17"/>
      <c r="H79" s="110">
        <v>7310</v>
      </c>
      <c r="I79" s="214">
        <v>28.9</v>
      </c>
      <c r="J79" s="214"/>
      <c r="K79" s="111"/>
      <c r="L79" s="215"/>
      <c r="M79" s="215"/>
      <c r="N79" s="215"/>
      <c r="O79" s="64"/>
    </row>
    <row r="80" spans="1:15" ht="16.5" thickTop="1" thickBot="1">
      <c r="A80" s="61"/>
      <c r="B80" s="17"/>
      <c r="C80" s="17"/>
      <c r="D80" s="17"/>
      <c r="E80" s="17"/>
      <c r="F80" s="17"/>
      <c r="G80" s="17"/>
      <c r="H80" s="110">
        <v>7290</v>
      </c>
      <c r="I80" s="214">
        <v>329.4</v>
      </c>
      <c r="J80" s="214"/>
      <c r="K80" s="111"/>
      <c r="L80" s="215"/>
      <c r="M80" s="215"/>
      <c r="N80" s="215"/>
      <c r="O80" s="64"/>
    </row>
    <row r="81" spans="1:18" ht="16.5" thickTop="1" thickBot="1">
      <c r="A81" s="196" t="s">
        <v>52</v>
      </c>
      <c r="B81" s="197"/>
      <c r="C81" s="197"/>
      <c r="D81" s="197"/>
      <c r="E81" s="197"/>
      <c r="F81" s="198"/>
      <c r="G81" s="17"/>
      <c r="H81" s="110">
        <v>7105</v>
      </c>
      <c r="I81" s="214">
        <v>359.77</v>
      </c>
      <c r="J81" s="214"/>
      <c r="K81" s="111"/>
      <c r="L81" s="215"/>
      <c r="M81" s="215"/>
      <c r="N81" s="215"/>
      <c r="O81" s="64"/>
    </row>
    <row r="82" spans="1:18" ht="16.5" thickTop="1" thickBot="1">
      <c r="A82" s="220" t="s">
        <v>53</v>
      </c>
      <c r="B82" s="221"/>
      <c r="C82" s="221"/>
      <c r="D82" s="221"/>
      <c r="E82" s="221"/>
      <c r="F82" s="222"/>
      <c r="G82" s="17"/>
      <c r="H82" s="112">
        <v>8730</v>
      </c>
      <c r="I82" s="226">
        <v>84</v>
      </c>
      <c r="J82" s="226"/>
      <c r="K82" s="111"/>
      <c r="L82" s="215"/>
      <c r="M82" s="215"/>
      <c r="N82" s="215"/>
      <c r="O82" s="64"/>
    </row>
    <row r="83" spans="1:18" ht="16.5" thickTop="1" thickBot="1">
      <c r="A83" s="243" t="s">
        <v>54</v>
      </c>
      <c r="B83" s="244"/>
      <c r="C83" s="245"/>
      <c r="D83" s="246" t="s">
        <v>55</v>
      </c>
      <c r="E83" s="245"/>
      <c r="F83" s="39" t="s">
        <v>56</v>
      </c>
      <c r="G83" s="17"/>
      <c r="H83" s="112">
        <v>6350</v>
      </c>
      <c r="I83" s="226">
        <v>624.4</v>
      </c>
      <c r="J83" s="226"/>
      <c r="K83" s="113"/>
      <c r="L83" s="227"/>
      <c r="M83" s="227"/>
      <c r="N83" s="227"/>
      <c r="O83" s="64"/>
    </row>
    <row r="84" spans="1:18" ht="16.5" thickTop="1" thickBot="1">
      <c r="A84" s="247"/>
      <c r="B84" s="248"/>
      <c r="C84" s="249"/>
      <c r="D84" s="250"/>
      <c r="E84" s="251"/>
      <c r="F84" s="40"/>
      <c r="G84" s="17"/>
      <c r="H84" s="112">
        <v>7240</v>
      </c>
      <c r="I84" s="226">
        <v>41.7</v>
      </c>
      <c r="J84" s="226"/>
      <c r="K84" s="113"/>
      <c r="L84" s="227"/>
      <c r="M84" s="227"/>
      <c r="N84" s="227"/>
      <c r="O84" s="64"/>
    </row>
    <row r="85" spans="1:18" ht="16.5" thickTop="1" thickBot="1">
      <c r="A85" s="247"/>
      <c r="B85" s="248"/>
      <c r="C85" s="249"/>
      <c r="D85" s="250"/>
      <c r="E85" s="251"/>
      <c r="F85" s="40"/>
      <c r="G85" s="17"/>
      <c r="H85" s="112">
        <v>9905</v>
      </c>
      <c r="I85" s="226">
        <v>1120</v>
      </c>
      <c r="J85" s="226"/>
      <c r="K85" s="113"/>
      <c r="L85" s="227"/>
      <c r="M85" s="227"/>
      <c r="N85" s="227"/>
      <c r="O85" s="64"/>
    </row>
    <row r="86" spans="1:18" ht="16.5" thickTop="1" thickBot="1">
      <c r="A86" s="238"/>
      <c r="B86" s="239"/>
      <c r="C86" s="240"/>
      <c r="D86" s="241"/>
      <c r="E86" s="242"/>
      <c r="F86" s="67"/>
      <c r="G86" s="17"/>
      <c r="H86" s="112">
        <v>8730</v>
      </c>
      <c r="I86" s="226">
        <v>450</v>
      </c>
      <c r="J86" s="226"/>
      <c r="K86" s="113"/>
      <c r="L86" s="227"/>
      <c r="M86" s="227"/>
      <c r="N86" s="227"/>
      <c r="O86" s="64"/>
    </row>
    <row r="87" spans="1:18" ht="16.5" thickTop="1" thickBot="1">
      <c r="A87" s="228" t="s">
        <v>50</v>
      </c>
      <c r="B87" s="229"/>
      <c r="C87" s="229"/>
      <c r="D87" s="229"/>
      <c r="E87" s="230"/>
      <c r="F87" s="77">
        <f>SUM(F84:F86)</f>
        <v>0</v>
      </c>
      <c r="G87" s="17"/>
      <c r="H87" s="112">
        <v>1005</v>
      </c>
      <c r="I87" s="226">
        <v>1245</v>
      </c>
      <c r="J87" s="226"/>
      <c r="K87" s="113"/>
      <c r="L87" s="227"/>
      <c r="M87" s="227"/>
      <c r="N87" s="227"/>
      <c r="O87" s="64"/>
    </row>
    <row r="88" spans="1:18" ht="16.5" thickTop="1" thickBot="1">
      <c r="A88" s="253" t="s">
        <v>66</v>
      </c>
      <c r="B88" s="254"/>
      <c r="C88" s="254"/>
      <c r="D88" s="254"/>
      <c r="E88" s="255"/>
      <c r="F88" s="77">
        <f>L34+K53+L53+I67+J67+K67</f>
        <v>0</v>
      </c>
      <c r="G88" s="17"/>
      <c r="H88" s="112">
        <v>8720</v>
      </c>
      <c r="I88" s="226">
        <v>340</v>
      </c>
      <c r="J88" s="226"/>
      <c r="K88" s="114"/>
      <c r="L88" s="252"/>
      <c r="M88" s="252"/>
      <c r="N88" s="252"/>
      <c r="O88" s="64"/>
      <c r="R88" s="69"/>
    </row>
    <row r="89" spans="1:18" ht="16.5" thickTop="1" thickBot="1">
      <c r="A89" s="253" t="s">
        <v>67</v>
      </c>
      <c r="B89" s="254"/>
      <c r="C89" s="254"/>
      <c r="D89" s="254"/>
      <c r="E89" s="255"/>
      <c r="F89" s="77">
        <f>F99</f>
        <v>320</v>
      </c>
      <c r="G89" s="17"/>
      <c r="H89" s="106" t="s">
        <v>57</v>
      </c>
      <c r="I89" s="260">
        <f>SUM(I75:J88)</f>
        <v>5214.62</v>
      </c>
      <c r="J89" s="261"/>
      <c r="K89" s="107" t="s">
        <v>57</v>
      </c>
      <c r="L89" s="235">
        <f>SUM(L75:N88)</f>
        <v>528</v>
      </c>
      <c r="M89" s="236"/>
      <c r="N89" s="237"/>
      <c r="O89" s="64"/>
      <c r="R89" s="69"/>
    </row>
    <row r="90" spans="1:18" ht="16.5" thickTop="1" thickBot="1">
      <c r="A90" s="228" t="s">
        <v>51</v>
      </c>
      <c r="B90" s="229"/>
      <c r="C90" s="229"/>
      <c r="D90" s="229"/>
      <c r="E90" s="230"/>
      <c r="F90" s="78">
        <f>SUM(F87:F89)</f>
        <v>320</v>
      </c>
      <c r="G90" s="17"/>
      <c r="H90" s="17"/>
      <c r="I90" s="17"/>
      <c r="J90" s="17"/>
      <c r="K90" s="17"/>
      <c r="L90" s="17"/>
      <c r="M90" s="17"/>
      <c r="N90" s="17"/>
      <c r="O90" s="64"/>
    </row>
    <row r="91" spans="1:18" ht="16.5" thickTop="1" thickBot="1">
      <c r="A91" s="61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64"/>
    </row>
    <row r="92" spans="1:18" ht="16.5" thickTop="1" thickBot="1">
      <c r="A92" s="196" t="s">
        <v>58</v>
      </c>
      <c r="B92" s="197"/>
      <c r="C92" s="197"/>
      <c r="D92" s="197"/>
      <c r="E92" s="197"/>
      <c r="F92" s="198"/>
      <c r="G92" s="17"/>
      <c r="H92" s="17"/>
      <c r="I92" s="17"/>
      <c r="J92" s="17"/>
      <c r="K92" s="17"/>
      <c r="L92" s="17"/>
      <c r="M92" s="17"/>
      <c r="N92" s="17"/>
      <c r="O92" s="64"/>
    </row>
    <row r="93" spans="1:18" ht="16.5" thickTop="1" thickBot="1">
      <c r="A93" s="220" t="s">
        <v>59</v>
      </c>
      <c r="B93" s="221"/>
      <c r="C93" s="222"/>
      <c r="D93" s="223" t="s">
        <v>60</v>
      </c>
      <c r="E93" s="222"/>
      <c r="F93" s="37" t="s">
        <v>56</v>
      </c>
      <c r="G93" s="17"/>
      <c r="H93" s="17"/>
      <c r="I93" s="17"/>
      <c r="J93" s="17"/>
      <c r="K93" s="17"/>
      <c r="L93" s="17"/>
      <c r="M93" s="17"/>
      <c r="N93" s="17"/>
      <c r="O93" s="64"/>
    </row>
    <row r="94" spans="1:18" ht="16.5" thickTop="1" thickBot="1">
      <c r="A94" s="238" t="s">
        <v>88</v>
      </c>
      <c r="B94" s="239"/>
      <c r="C94" s="240"/>
      <c r="D94" s="241">
        <v>45400</v>
      </c>
      <c r="E94" s="242"/>
      <c r="F94" s="42">
        <v>160</v>
      </c>
      <c r="G94" s="17"/>
      <c r="H94" s="17"/>
      <c r="I94" s="17"/>
      <c r="J94" s="17"/>
      <c r="K94" s="17"/>
      <c r="L94" s="17"/>
      <c r="M94" s="17"/>
      <c r="N94" s="17"/>
      <c r="O94" s="64"/>
    </row>
    <row r="95" spans="1:18" ht="16.5" thickTop="1" thickBot="1">
      <c r="A95" s="238" t="s">
        <v>103</v>
      </c>
      <c r="B95" s="239"/>
      <c r="C95" s="240"/>
      <c r="D95" s="241">
        <v>45411</v>
      </c>
      <c r="E95" s="242"/>
      <c r="F95" s="42">
        <v>160</v>
      </c>
      <c r="G95" s="17"/>
      <c r="H95" s="17"/>
      <c r="I95" s="17"/>
      <c r="J95" s="17"/>
      <c r="K95" s="17"/>
      <c r="L95" s="17"/>
      <c r="M95" s="17"/>
      <c r="N95" s="17"/>
      <c r="O95" s="64"/>
    </row>
    <row r="96" spans="1:18" ht="16.5" thickTop="1" thickBot="1">
      <c r="A96" s="238"/>
      <c r="B96" s="239"/>
      <c r="C96" s="240"/>
      <c r="D96" s="256"/>
      <c r="E96" s="242"/>
      <c r="F96" s="42"/>
      <c r="G96" s="17"/>
      <c r="H96" s="17"/>
      <c r="I96" s="17"/>
      <c r="J96" s="17"/>
      <c r="K96" s="17"/>
      <c r="L96" s="17"/>
      <c r="M96" s="17"/>
      <c r="N96" s="17"/>
      <c r="O96" s="64"/>
    </row>
    <row r="97" spans="1:15" ht="16.5" thickTop="1" thickBot="1">
      <c r="A97" s="238"/>
      <c r="B97" s="239"/>
      <c r="C97" s="240"/>
      <c r="D97" s="256"/>
      <c r="E97" s="242"/>
      <c r="F97" s="42"/>
      <c r="G97" s="17"/>
      <c r="H97" s="17"/>
      <c r="I97" s="17"/>
      <c r="J97" s="17"/>
      <c r="K97" s="17"/>
      <c r="L97" s="17"/>
      <c r="M97" s="17"/>
      <c r="N97" s="17"/>
      <c r="O97" s="64"/>
    </row>
    <row r="98" spans="1:15" ht="16.5" thickTop="1" thickBot="1">
      <c r="A98" s="238"/>
      <c r="B98" s="239"/>
      <c r="C98" s="240"/>
      <c r="D98" s="256"/>
      <c r="E98" s="242"/>
      <c r="F98" s="42"/>
      <c r="G98" s="17"/>
      <c r="H98" s="17"/>
      <c r="I98" s="17"/>
      <c r="J98" s="17"/>
      <c r="K98" s="17"/>
      <c r="L98" s="17"/>
      <c r="M98" s="17"/>
      <c r="N98" s="17"/>
      <c r="O98" s="64"/>
    </row>
    <row r="99" spans="1:15" ht="16.5" thickTop="1" thickBot="1">
      <c r="A99" s="228" t="s">
        <v>61</v>
      </c>
      <c r="B99" s="229"/>
      <c r="C99" s="229"/>
      <c r="D99" s="229"/>
      <c r="E99" s="230"/>
      <c r="F99" s="77">
        <f>SUM(F94:F98)</f>
        <v>320</v>
      </c>
      <c r="G99" s="17"/>
      <c r="H99" s="17"/>
      <c r="I99" s="17"/>
      <c r="J99" s="17"/>
      <c r="K99" s="17"/>
      <c r="L99" s="17"/>
      <c r="M99" s="17"/>
      <c r="N99" s="17"/>
      <c r="O99" s="64"/>
    </row>
    <row r="100" spans="1:15" ht="16.5" thickTop="1" thickBot="1">
      <c r="A100" s="228" t="s">
        <v>62</v>
      </c>
      <c r="B100" s="229"/>
      <c r="C100" s="229"/>
      <c r="D100" s="229"/>
      <c r="E100" s="230"/>
      <c r="F100" s="43">
        <v>0</v>
      </c>
      <c r="G100" s="17"/>
      <c r="H100" s="17"/>
      <c r="I100" s="17"/>
      <c r="J100" s="17"/>
      <c r="K100" s="17"/>
      <c r="L100" s="17"/>
      <c r="M100" s="17"/>
      <c r="N100" s="17"/>
      <c r="O100" s="64"/>
    </row>
    <row r="101" spans="1:15" ht="16.5" thickTop="1" thickBot="1">
      <c r="A101" s="61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64"/>
    </row>
    <row r="102" spans="1:15" ht="16.5" thickTop="1" thickBot="1">
      <c r="A102" s="196" t="s">
        <v>63</v>
      </c>
      <c r="B102" s="197"/>
      <c r="C102" s="197"/>
      <c r="D102" s="197"/>
      <c r="E102" s="197"/>
      <c r="F102" s="198"/>
      <c r="G102" s="17"/>
      <c r="H102" s="17"/>
      <c r="I102" s="17"/>
      <c r="J102" s="17"/>
      <c r="K102" s="17"/>
      <c r="L102" s="17"/>
      <c r="M102" s="17"/>
      <c r="N102" s="17"/>
      <c r="O102" s="64"/>
    </row>
    <row r="103" spans="1:15" ht="16.5" thickTop="1" thickBot="1">
      <c r="A103" s="220" t="s">
        <v>64</v>
      </c>
      <c r="B103" s="221"/>
      <c r="C103" s="222"/>
      <c r="D103" s="223" t="s">
        <v>65</v>
      </c>
      <c r="E103" s="222"/>
      <c r="F103" s="37" t="s">
        <v>56</v>
      </c>
      <c r="G103" s="17"/>
      <c r="H103" s="17"/>
      <c r="I103" s="17"/>
      <c r="J103" s="17"/>
      <c r="K103" s="17"/>
      <c r="L103" s="17"/>
      <c r="M103" s="17"/>
      <c r="N103" s="17"/>
      <c r="O103" s="64"/>
    </row>
    <row r="104" spans="1:15" ht="16.5" thickTop="1" thickBot="1">
      <c r="A104" s="238"/>
      <c r="B104" s="239"/>
      <c r="C104" s="240"/>
      <c r="D104" s="256"/>
      <c r="E104" s="242"/>
      <c r="F104" s="41"/>
      <c r="G104" s="17"/>
      <c r="H104" s="17"/>
      <c r="I104" s="17"/>
      <c r="J104" s="17"/>
      <c r="K104" s="17"/>
      <c r="L104" s="17"/>
      <c r="M104" s="17"/>
      <c r="N104" s="17"/>
      <c r="O104" s="64"/>
    </row>
    <row r="105" spans="1:15" ht="16.5" thickTop="1" thickBot="1">
      <c r="A105" s="238"/>
      <c r="B105" s="239"/>
      <c r="C105" s="240"/>
      <c r="D105" s="256"/>
      <c r="E105" s="242"/>
      <c r="F105" s="41"/>
      <c r="G105" s="17"/>
      <c r="H105" s="17"/>
      <c r="I105" s="17"/>
      <c r="J105" s="17"/>
      <c r="K105" s="17"/>
      <c r="L105" s="17"/>
      <c r="M105" s="17"/>
      <c r="N105" s="17"/>
      <c r="O105" s="64"/>
    </row>
    <row r="106" spans="1:15" ht="16.5" thickTop="1" thickBot="1">
      <c r="A106" s="238"/>
      <c r="B106" s="239"/>
      <c r="C106" s="240"/>
      <c r="D106" s="256"/>
      <c r="E106" s="242"/>
      <c r="F106" s="38"/>
      <c r="G106" s="17"/>
      <c r="H106" s="17"/>
      <c r="I106" s="17"/>
      <c r="J106" s="17"/>
      <c r="K106" s="17"/>
      <c r="L106" s="17"/>
      <c r="M106" s="17"/>
      <c r="N106" s="17"/>
      <c r="O106" s="64"/>
    </row>
    <row r="107" spans="1:15" ht="16.5" thickTop="1" thickBot="1">
      <c r="A107" s="228" t="s">
        <v>57</v>
      </c>
      <c r="B107" s="229"/>
      <c r="C107" s="229"/>
      <c r="D107" s="229"/>
      <c r="E107" s="230"/>
      <c r="F107" s="77">
        <f>SUM(F104:F106)</f>
        <v>0</v>
      </c>
      <c r="G107" s="17"/>
      <c r="H107" s="17"/>
      <c r="I107" s="17"/>
      <c r="J107" s="17"/>
      <c r="K107" s="17"/>
      <c r="L107" s="17"/>
      <c r="M107" s="17"/>
      <c r="N107" s="17"/>
      <c r="O107" s="64"/>
    </row>
    <row r="108" spans="1:15" ht="16.5" thickTop="1" thickBot="1">
      <c r="A108" s="61"/>
      <c r="B108" s="17"/>
      <c r="C108" s="17"/>
      <c r="D108" s="17"/>
      <c r="E108" s="17"/>
      <c r="F108" s="76"/>
      <c r="G108" s="17"/>
      <c r="H108" s="17"/>
      <c r="I108" s="17"/>
      <c r="J108" s="17"/>
      <c r="K108" s="17"/>
      <c r="L108" s="17"/>
      <c r="M108" s="17"/>
      <c r="N108" s="17"/>
      <c r="O108" s="64"/>
    </row>
    <row r="109" spans="1:15" ht="16.5" thickTop="1" thickBot="1">
      <c r="A109" s="257" t="s">
        <v>30</v>
      </c>
      <c r="B109" s="258"/>
      <c r="C109" s="258"/>
      <c r="D109" s="258"/>
      <c r="E109" s="258"/>
      <c r="F109" s="259"/>
      <c r="G109" s="17"/>
      <c r="H109" s="17"/>
      <c r="I109" s="17"/>
      <c r="J109" s="17"/>
      <c r="K109" s="17"/>
      <c r="L109" s="17"/>
      <c r="M109" s="17"/>
      <c r="N109" s="17"/>
      <c r="O109" s="64"/>
    </row>
    <row r="110" spans="1:15" ht="15.75" thickTop="1">
      <c r="A110" s="65"/>
      <c r="B110" s="44"/>
      <c r="C110" s="44"/>
      <c r="D110" s="44"/>
      <c r="E110" s="44"/>
      <c r="F110" s="45"/>
      <c r="G110" s="17"/>
      <c r="H110" s="17"/>
      <c r="I110" s="17"/>
      <c r="J110" s="17"/>
      <c r="K110" s="17"/>
      <c r="L110" s="17"/>
      <c r="M110" s="17"/>
      <c r="N110" s="17"/>
      <c r="O110" s="64"/>
    </row>
    <row r="111" spans="1:15">
      <c r="A111" s="66"/>
      <c r="B111" s="81"/>
      <c r="C111" s="81"/>
      <c r="D111" s="81"/>
      <c r="E111" s="81"/>
      <c r="F111" s="45"/>
      <c r="G111" s="82"/>
      <c r="H111" s="82"/>
      <c r="I111" s="82"/>
      <c r="J111" s="82"/>
      <c r="K111" s="82"/>
      <c r="L111" s="82"/>
      <c r="M111" s="82"/>
      <c r="N111" s="82"/>
      <c r="O111" s="64"/>
    </row>
    <row r="112" spans="1:15">
      <c r="A112" s="83"/>
      <c r="B112" s="84"/>
      <c r="C112" s="84"/>
      <c r="D112" s="84"/>
      <c r="E112" s="84"/>
      <c r="F112" s="85"/>
      <c r="G112" s="86"/>
      <c r="H112" s="86"/>
      <c r="I112" s="86"/>
      <c r="J112" s="86"/>
      <c r="K112" s="86"/>
      <c r="L112" s="86"/>
      <c r="M112" s="86"/>
      <c r="N112" s="86"/>
      <c r="O112" s="87"/>
    </row>
  </sheetData>
  <mergeCells count="166">
    <mergeCell ref="A97:C97"/>
    <mergeCell ref="D97:E97"/>
    <mergeCell ref="A98:C98"/>
    <mergeCell ref="D98:E98"/>
    <mergeCell ref="A87:E87"/>
    <mergeCell ref="A90:E90"/>
    <mergeCell ref="A92:F92"/>
    <mergeCell ref="F31:J31"/>
    <mergeCell ref="A105:C105"/>
    <mergeCell ref="D105:E105"/>
    <mergeCell ref="A93:C93"/>
    <mergeCell ref="D93:E93"/>
    <mergeCell ref="A95:C95"/>
    <mergeCell ref="A96:C96"/>
    <mergeCell ref="D95:E95"/>
    <mergeCell ref="D96:E96"/>
    <mergeCell ref="A89:E89"/>
    <mergeCell ref="A85:C85"/>
    <mergeCell ref="D85:E85"/>
    <mergeCell ref="A94:C94"/>
    <mergeCell ref="D94:E94"/>
    <mergeCell ref="I89:J89"/>
    <mergeCell ref="I81:J81"/>
    <mergeCell ref="A76:C76"/>
    <mergeCell ref="A106:C106"/>
    <mergeCell ref="D106:E106"/>
    <mergeCell ref="A107:E107"/>
    <mergeCell ref="A109:F109"/>
    <mergeCell ref="A99:E99"/>
    <mergeCell ref="A100:E100"/>
    <mergeCell ref="A102:F102"/>
    <mergeCell ref="A103:C103"/>
    <mergeCell ref="D103:E103"/>
    <mergeCell ref="A104:C104"/>
    <mergeCell ref="D104:E104"/>
    <mergeCell ref="L89:N89"/>
    <mergeCell ref="A86:C86"/>
    <mergeCell ref="D86:E86"/>
    <mergeCell ref="A83:C83"/>
    <mergeCell ref="D83:E83"/>
    <mergeCell ref="I84:J84"/>
    <mergeCell ref="L84:N84"/>
    <mergeCell ref="A84:C84"/>
    <mergeCell ref="D84:E84"/>
    <mergeCell ref="I88:J88"/>
    <mergeCell ref="L88:N88"/>
    <mergeCell ref="I85:J85"/>
    <mergeCell ref="I86:J86"/>
    <mergeCell ref="I87:J87"/>
    <mergeCell ref="A88:E88"/>
    <mergeCell ref="L85:N85"/>
    <mergeCell ref="L86:N86"/>
    <mergeCell ref="L87:N87"/>
    <mergeCell ref="L81:N81"/>
    <mergeCell ref="A81:F81"/>
    <mergeCell ref="I82:J82"/>
    <mergeCell ref="L82:N82"/>
    <mergeCell ref="A82:F82"/>
    <mergeCell ref="I83:J83"/>
    <mergeCell ref="L83:N83"/>
    <mergeCell ref="A78:C78"/>
    <mergeCell ref="D78:E78"/>
    <mergeCell ref="I78:J78"/>
    <mergeCell ref="L78:N78"/>
    <mergeCell ref="A79:C79"/>
    <mergeCell ref="D79:F79"/>
    <mergeCell ref="I80:J80"/>
    <mergeCell ref="L80:N80"/>
    <mergeCell ref="I79:J79"/>
    <mergeCell ref="L79:N79"/>
    <mergeCell ref="D76:E76"/>
    <mergeCell ref="I76:J76"/>
    <mergeCell ref="L76:N76"/>
    <mergeCell ref="A77:C77"/>
    <mergeCell ref="D77:E77"/>
    <mergeCell ref="I77:J77"/>
    <mergeCell ref="L77:N77"/>
    <mergeCell ref="A74:C74"/>
    <mergeCell ref="D74:E74"/>
    <mergeCell ref="I74:J74"/>
    <mergeCell ref="L74:N74"/>
    <mergeCell ref="A75:C75"/>
    <mergeCell ref="D75:E75"/>
    <mergeCell ref="I75:J75"/>
    <mergeCell ref="L75:N75"/>
    <mergeCell ref="A34:J34"/>
    <mergeCell ref="A35:M35"/>
    <mergeCell ref="A36:B36"/>
    <mergeCell ref="F29:J29"/>
    <mergeCell ref="F32:J32"/>
    <mergeCell ref="A67:G67"/>
    <mergeCell ref="A68:L68"/>
    <mergeCell ref="A69:B69"/>
    <mergeCell ref="A73:F73"/>
    <mergeCell ref="H73:J73"/>
    <mergeCell ref="K73:N73"/>
    <mergeCell ref="A55:B55"/>
    <mergeCell ref="A59:O59"/>
    <mergeCell ref="A60:A61"/>
    <mergeCell ref="B60:B61"/>
    <mergeCell ref="C60:C61"/>
    <mergeCell ref="D60:D61"/>
    <mergeCell ref="F60:G61"/>
    <mergeCell ref="O60:O61"/>
    <mergeCell ref="F62:G62"/>
    <mergeCell ref="F33:J33"/>
    <mergeCell ref="F18:J18"/>
    <mergeCell ref="F19:J19"/>
    <mergeCell ref="F20:J20"/>
    <mergeCell ref="F49:I49"/>
    <mergeCell ref="F50:I50"/>
    <mergeCell ref="F51:I51"/>
    <mergeCell ref="F52:I52"/>
    <mergeCell ref="A53:I53"/>
    <mergeCell ref="A54:M54"/>
    <mergeCell ref="F43:I43"/>
    <mergeCell ref="F44:I44"/>
    <mergeCell ref="F45:I45"/>
    <mergeCell ref="F46:I46"/>
    <mergeCell ref="F47:I47"/>
    <mergeCell ref="F48:I48"/>
    <mergeCell ref="A40:O40"/>
    <mergeCell ref="F30:J30"/>
    <mergeCell ref="F28:J28"/>
    <mergeCell ref="F27:J27"/>
    <mergeCell ref="A41:A42"/>
    <mergeCell ref="B41:B42"/>
    <mergeCell ref="C41:C42"/>
    <mergeCell ref="F41:I42"/>
    <mergeCell ref="O41:O42"/>
    <mergeCell ref="A1:O1"/>
    <mergeCell ref="A2:O2"/>
    <mergeCell ref="A3:O3"/>
    <mergeCell ref="A4:B4"/>
    <mergeCell ref="C4:O4"/>
    <mergeCell ref="D5:F5"/>
    <mergeCell ref="H5:O5"/>
    <mergeCell ref="A7:O7"/>
    <mergeCell ref="A8:B8"/>
    <mergeCell ref="C8:E8"/>
    <mergeCell ref="F8:G8"/>
    <mergeCell ref="H8:O8"/>
    <mergeCell ref="F25:J25"/>
    <mergeCell ref="F26:J26"/>
    <mergeCell ref="A9:B9"/>
    <mergeCell ref="C9:E9"/>
    <mergeCell ref="F9:G9"/>
    <mergeCell ref="H9:O9"/>
    <mergeCell ref="A10:B10"/>
    <mergeCell ref="C10:E10"/>
    <mergeCell ref="F10:G10"/>
    <mergeCell ref="H10:O10"/>
    <mergeCell ref="A12:O12"/>
    <mergeCell ref="A11:O11"/>
    <mergeCell ref="A13:A14"/>
    <mergeCell ref="B13:B14"/>
    <mergeCell ref="C13:C14"/>
    <mergeCell ref="F13:J14"/>
    <mergeCell ref="O13:O14"/>
    <mergeCell ref="F21:J21"/>
    <mergeCell ref="F22:J22"/>
    <mergeCell ref="F23:J23"/>
    <mergeCell ref="F24:J24"/>
    <mergeCell ref="F15:J15"/>
    <mergeCell ref="F16:J16"/>
    <mergeCell ref="F17:J17"/>
  </mergeCells>
  <pageMargins left="0.51181102362204722" right="0.31496062992125984" top="0.78740157480314965" bottom="0.78740157480314965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george.medeiros</cp:lastModifiedBy>
  <cp:lastPrinted>2024-07-02T17:46:03Z</cp:lastPrinted>
  <dcterms:created xsi:type="dcterms:W3CDTF">2023-12-11T19:05:07Z</dcterms:created>
  <dcterms:modified xsi:type="dcterms:W3CDTF">2024-09-05T17:57:37Z</dcterms:modified>
</cp:coreProperties>
</file>